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ъем продукции" sheetId="1" r:id="rId1"/>
    <sheet name="Статистика общая" sheetId="2" r:id="rId2"/>
    <sheet name="Статистика СМП" sheetId="3" r:id="rId3"/>
  </sheets>
  <definedNames>
    <definedName name="_xlnm.Print_Titles" localSheetId="0">'Объем продукции'!$12:$15</definedName>
    <definedName name="_xlnm.Print_Titles" localSheetId="1">'Статистика общая'!$11:$15</definedName>
    <definedName name="_xlnm.Print_Titles" localSheetId="2">'Статистика СМП'!$11:$15</definedName>
    <definedName name="_xlnm.Print_Area" localSheetId="0">'Объем продукции'!$A$1:$L$329</definedName>
    <definedName name="_xlnm.Print_Area" localSheetId="1">'Статистика общая'!$A$1:$O$81</definedName>
    <definedName name="_xlnm.Print_Area" localSheetId="2">'Статистика СМП'!$A$1:$O$46</definedName>
  </definedNames>
  <calcPr fullCalcOnLoad="1"/>
</workbook>
</file>

<file path=xl/sharedStrings.xml><?xml version="1.0" encoding="utf-8"?>
<sst xmlns="http://schemas.openxmlformats.org/spreadsheetml/2006/main" count="1036" uniqueCount="727">
  <si>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</si>
  <si>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</si>
  <si>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</si>
  <si>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</si>
  <si>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</si>
  <si>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</si>
  <si>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</si>
  <si>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</si>
  <si>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</si>
  <si>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</si>
  <si>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</si>
  <si>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</si>
  <si>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</si>
  <si>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</si>
  <si>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</si>
  <si>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</si>
  <si>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Работы по строительству зданий, сооружений или их частей</t>
  </si>
  <si>
    <t xml:space="preserve">    Общестроительные работы по возведению зданий и сооружений</t>
  </si>
  <si>
    <t xml:space="preserve">    Общестроительные работы по капитальному ремонту  зданий и сооружений</t>
  </si>
  <si>
    <t xml:space="preserve">    Общестроительные работы по текущему ремонту зданий и сооружений</t>
  </si>
  <si>
    <t xml:space="preserve">     Общестроительные работы по строительству автомобильных дорог, железных дорог, аэродромов и спортивных сооружений</t>
  </si>
  <si>
    <t xml:space="preserve">    Общестроительные работы по строительству водных сооружений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</si>
  <si>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</si>
  <si>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</si>
  <si>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</si>
  <si>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</si>
  <si>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</si>
  <si>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</si>
  <si>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</si>
  <si>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</si>
  <si>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</si>
  <si>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</si>
  <si>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</si>
  <si>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</si>
  <si>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</si>
  <si>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</si>
  <si>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</si>
  <si>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</si>
  <si>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</si>
  <si>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</si>
  <si>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</si>
  <si>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</si>
  <si>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</si>
  <si>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</si>
  <si>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</si>
  <si>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</si>
  <si>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</si>
  <si>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</si>
  <si>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</si>
  <si>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</si>
  <si>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</si>
  <si>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</si>
  <si>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</si>
  <si>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</si>
  <si>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</si>
  <si>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</si>
  <si>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</si>
  <si>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</si>
  <si>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</si>
  <si>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</si>
  <si>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</si>
  <si>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</si>
  <si>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</si>
  <si>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</si>
  <si>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</si>
  <si>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</si>
  <si>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</si>
  <si>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</si>
  <si>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</si>
  <si>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</si>
  <si>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</si>
  <si>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</si>
  <si>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</si>
  <si>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</si>
  <si>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</si>
  <si>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</si>
  <si>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</si>
  <si>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</si>
  <si>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</si>
  <si>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</si>
  <si>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</si>
  <si>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</si>
  <si>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</si>
  <si>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</si>
  <si>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</si>
  <si>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</si>
  <si>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</si>
  <si>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</si>
  <si>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</si>
  <si>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</si>
  <si>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</si>
  <si>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</si>
  <si>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</si>
  <si>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</si>
  <si>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</si>
  <si>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(подпись)</t>
  </si>
  <si>
    <t>`</t>
  </si>
  <si>
    <t>Сумма начальных (максимальных) цен контрактов, гражданско-правовых договоров по проведенным процедурам среди субъектов малого предпринимательства (за исключением отмененных торгов), тыс. руб.</t>
  </si>
  <si>
    <t>Стоимость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предпринимательства, тыс. руб.</t>
  </si>
  <si>
    <t>№ п/п</t>
  </si>
  <si>
    <t>итого по торгам</t>
  </si>
  <si>
    <t>запрос котировок</t>
  </si>
  <si>
    <t xml:space="preserve"> открытый конкурс</t>
  </si>
  <si>
    <t>открытый аукцион в электронной форме</t>
  </si>
  <si>
    <t>1.1.</t>
  </si>
  <si>
    <t>отменено торгов</t>
  </si>
  <si>
    <t>закрытый конкурс</t>
  </si>
  <si>
    <t>закрытый аукцион</t>
  </si>
  <si>
    <t>х</t>
  </si>
  <si>
    <t>итого по торгам и запросам котировок</t>
  </si>
  <si>
    <t>торги и запросы котировок, в том числе:</t>
  </si>
  <si>
    <t>торги, в том числе:</t>
  </si>
  <si>
    <t>Наименование показателя</t>
  </si>
  <si>
    <t>Торги и другие способы размещения заказа, в том числе:</t>
  </si>
  <si>
    <t>Общий годовой объем поставок товаров, выполнения работ, оказания услуг, тыс. руб.</t>
  </si>
  <si>
    <t>по результатам  торгов либо запросов котировок, где не поступило ни одной заявки</t>
  </si>
  <si>
    <t>по результатам торгов либо запросов котировок, где все заявки отклонены</t>
  </si>
  <si>
    <t>привело к заключению контракта, гражданско-правового договора, в том числе:</t>
  </si>
  <si>
    <t>3.1.</t>
  </si>
  <si>
    <t>3.2.</t>
  </si>
  <si>
    <t>по результатам внеплановых проверок</t>
  </si>
  <si>
    <t>по результатам плановых проверок</t>
  </si>
  <si>
    <t>расторгнуто контрактов, гражданско-правовых договоров, в том числе:</t>
  </si>
  <si>
    <t>по соглашению сторон</t>
  </si>
  <si>
    <t>по решению суда</t>
  </si>
  <si>
    <t>5.1.</t>
  </si>
  <si>
    <t>не привело к заключению контракта, гражданско-правового договора, в том числе:</t>
  </si>
  <si>
    <t>4.1.</t>
  </si>
  <si>
    <t>4.2.</t>
  </si>
  <si>
    <t>2.2.</t>
  </si>
  <si>
    <t>2.1.</t>
  </si>
  <si>
    <t>Сведения о размещении заказов</t>
  </si>
  <si>
    <t>привело к заключению контракта, гражданско-правового договора, тыс. руб., в том числе:</t>
  </si>
  <si>
    <t>не привело к заключению контракта, гражданско-правового договора, тыс. руб., в том числе:</t>
  </si>
  <si>
    <t>по результатам  торгов либо запросов котировок, где не поступило ни одной заявки, тыс. руб.</t>
  </si>
  <si>
    <t>по результатам торгов либо запросов котировок, где все заявки отклонены, тыс. руб.</t>
  </si>
  <si>
    <t>отменено торгов, тыс. руб.</t>
  </si>
  <si>
    <t>расторгнуто контрактов, гражданско-правовых договоров, тыс. руб., в том числе:</t>
  </si>
  <si>
    <t>по соглашению сторон, тыс. руб.</t>
  </si>
  <si>
    <t>по решению суда, тыс. руб.</t>
  </si>
  <si>
    <t>Общая стоимость расторгнутых контрактов, гражданско-правовых договоров, тыс. руб., в том числе:</t>
  </si>
  <si>
    <t>Количество заключенных контрактов, гражданско-правовых договоров с субъектами малого предпринимательства по процедурам, проведенным среди субъектов малого предпринимательства</t>
  </si>
  <si>
    <t>тыс. руб.</t>
  </si>
  <si>
    <t>Наименование</t>
  </si>
  <si>
    <t>в том числе:</t>
  </si>
  <si>
    <t>торги</t>
  </si>
  <si>
    <t>котировки</t>
  </si>
  <si>
    <t>единств.     поставщик</t>
  </si>
  <si>
    <t>из них:</t>
  </si>
  <si>
    <t>единственный участник торгов   (п 8,9 ст.55)</t>
  </si>
  <si>
    <t>единственный участник котировки  (п 8 ст.55)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</si>
  <si>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</si>
  <si>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</si>
  <si>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</si>
  <si>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</si>
  <si>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</si>
  <si>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</si>
  <si>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</si>
  <si>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</si>
  <si>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</si>
  <si>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</si>
  <si>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</si>
  <si>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</si>
  <si>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</si>
  <si>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</si>
  <si>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</si>
  <si>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</si>
  <si>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</si>
  <si>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</si>
  <si>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</si>
  <si>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</si>
  <si>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</si>
  <si>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</si>
  <si>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</si>
  <si>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</si>
  <si>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</si>
  <si>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</si>
  <si>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</si>
  <si>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</si>
  <si>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</si>
  <si>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</si>
  <si>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</si>
  <si>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</si>
  <si>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</si>
  <si>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</si>
  <si>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</si>
  <si>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</si>
  <si>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</si>
  <si>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</si>
  <si>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</si>
  <si>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</si>
  <si>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</si>
  <si>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</si>
  <si>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</si>
  <si>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</si>
  <si>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</si>
  <si>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</si>
  <si>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</si>
  <si>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</si>
  <si>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</si>
  <si>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</si>
  <si>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</si>
  <si>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</si>
  <si>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</si>
  <si>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</si>
  <si>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</si>
  <si>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</si>
  <si>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</si>
  <si>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</si>
  <si>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</si>
  <si>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</si>
  <si>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</si>
  <si>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</si>
  <si>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</si>
  <si>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</si>
  <si>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</si>
  <si>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</si>
  <si>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</si>
  <si>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</si>
  <si>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</si>
  <si>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</si>
  <si>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</si>
  <si>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</si>
  <si>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</si>
  <si>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</si>
  <si>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</si>
  <si>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</si>
  <si>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</si>
  <si>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</si>
  <si>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</si>
  <si>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</si>
  <si>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</si>
  <si>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</si>
  <si>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</si>
  <si>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</si>
  <si>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</si>
  <si>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</si>
  <si>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</si>
  <si>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</si>
  <si>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</si>
  <si>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</si>
  <si>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</si>
  <si>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</si>
  <si>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</si>
  <si>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</si>
  <si>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</si>
  <si>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</si>
  <si>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</si>
  <si>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</si>
  <si>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</si>
  <si>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</si>
  <si>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</si>
  <si>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</si>
  <si>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</si>
  <si>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</si>
  <si>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</si>
  <si>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</si>
  <si>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</si>
  <si>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</si>
  <si>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</si>
  <si>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</si>
  <si>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</si>
  <si>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</si>
  <si>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</si>
  <si>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</si>
  <si>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</si>
  <si>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</si>
  <si>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</si>
  <si>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</si>
  <si>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</si>
  <si>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</si>
  <si>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</si>
  <si>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</si>
  <si>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</si>
  <si>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</si>
  <si>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</si>
  <si>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</si>
  <si>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</si>
  <si>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</si>
  <si>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</si>
  <si>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</si>
  <si>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</si>
  <si>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</si>
  <si>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</si>
  <si>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</si>
  <si>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</si>
  <si>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</si>
  <si>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</si>
  <si>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</si>
  <si>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</si>
  <si>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</si>
  <si>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</si>
  <si>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</si>
  <si>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</si>
  <si>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</si>
  <si>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</si>
  <si>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</si>
  <si>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</si>
  <si>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</si>
  <si>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</si>
  <si>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</si>
  <si>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</si>
  <si>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</si>
  <si>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</si>
  <si>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</si>
  <si>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</si>
  <si>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</si>
  <si>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</si>
  <si>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</si>
  <si>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итого по всем пунктам ст. 55 Закона № 94-ФЗ</t>
  </si>
  <si>
    <t>Количество процедур (лотов), проведенных в рамках совместных торгов</t>
  </si>
  <si>
    <t>Количество жалоб, поступивших от участников размещения заказа</t>
  </si>
  <si>
    <t>Количество процедур (лотов, запросов котировок), по которым были выявлены нарушения в сфере размещения заказа, в том числе:</t>
  </si>
  <si>
    <t>Количество участников размещения заказа, допущенных на процедуру аукциона</t>
  </si>
  <si>
    <t>Количество участников, подавших свои заявки на участие в торгах, запросах котировок, являющихся субъектами малого предпринимательства, из них:</t>
  </si>
  <si>
    <t>Количество участников-субъектов малого предпринимательства, допущенных на процедуру аукциона</t>
  </si>
  <si>
    <t>Сумма начальных (максимальных) цен контрактов, гражданско-правовых договоров по процедурам, проведенных в рамках совместных торгов, тыс. руб.</t>
  </si>
  <si>
    <t>3.3.</t>
  </si>
  <si>
    <t>Общая стоимость расторгнутых контрактов, гражданско-правовых договоров по процедурам, проведенным в рамках совместных торгов, тыс. руб.</t>
  </si>
  <si>
    <t>Стоимость заключенных контрактов, гражданско-правовых договоров по процедурам, проведенным в рамках совместных торгов, тыс. руб.</t>
  </si>
  <si>
    <t>1. Общегодовые статистические данные</t>
  </si>
  <si>
    <t>2. Количественные характеристики размещения заказа у субъектов малого предпринимательства</t>
  </si>
  <si>
    <t>2.3.</t>
  </si>
  <si>
    <t>2.4.</t>
  </si>
  <si>
    <t>3. Стоимостные характеристики размещения заказа у субъектов малого предпринимательства</t>
  </si>
  <si>
    <t>3.4.</t>
  </si>
  <si>
    <t>4. Сведения об участниках размещения заказа</t>
  </si>
  <si>
    <t>4.3.</t>
  </si>
  <si>
    <t>4.4.</t>
  </si>
  <si>
    <t>4.5.</t>
  </si>
  <si>
    <t>5. Выполнение норм размещения заказа у субъектов малого предпринимательства</t>
  </si>
  <si>
    <t>2. Количественные характеристики размещения заказа</t>
  </si>
  <si>
    <t>3. Стоимостные характеристики размещения заказа</t>
  </si>
  <si>
    <t>2.1.1.</t>
  </si>
  <si>
    <t>2.1.1.1.</t>
  </si>
  <si>
    <t>2.1.1.2.</t>
  </si>
  <si>
    <t>2.1.2.</t>
  </si>
  <si>
    <t>2.1.2.1.</t>
  </si>
  <si>
    <t>2.1.2.2.</t>
  </si>
  <si>
    <t>2.1.3.</t>
  </si>
  <si>
    <t>2.1.4.</t>
  </si>
  <si>
    <t>3.1.1.</t>
  </si>
  <si>
    <t>3.1.1.1.</t>
  </si>
  <si>
    <t>3.1.1.2.</t>
  </si>
  <si>
    <t>3.1.2.</t>
  </si>
  <si>
    <t>3.1.2.1.</t>
  </si>
  <si>
    <t>3.1.2.2.</t>
  </si>
  <si>
    <t>3.1.3.</t>
  </si>
  <si>
    <t>3.1.4.</t>
  </si>
  <si>
    <t>3.3.1.</t>
  </si>
  <si>
    <t>3.3.2.</t>
  </si>
  <si>
    <t>3.5.</t>
  </si>
  <si>
    <t>3.6.</t>
  </si>
  <si>
    <t>Форма 1</t>
  </si>
  <si>
    <t>Форма 2</t>
  </si>
  <si>
    <t>Форма 3</t>
  </si>
  <si>
    <t>2.1.5.</t>
  </si>
  <si>
    <t>2.1.5.1.</t>
  </si>
  <si>
    <t>2.1.5.2.</t>
  </si>
  <si>
    <t>по результатам несостоявшихся торгов либо запросов котировок с единственным участником торгов, запросов котировок</t>
  </si>
  <si>
    <t>3.6.1.</t>
  </si>
  <si>
    <t>3.6.2.</t>
  </si>
  <si>
    <t>3.7.</t>
  </si>
  <si>
    <t>3.1.5.</t>
  </si>
  <si>
    <t>3.1.5.1.</t>
  </si>
  <si>
    <t>3.1.5.2.</t>
  </si>
  <si>
    <t>Объем продукции, закупаемой для государственных нужд, нужд бюджетных учреждений Краснодарского края, муниципальных нужд, нужд бюджетных учреждений муниципальных образований Краснодарского края</t>
  </si>
  <si>
    <t>количество процедур (лотов, запросов котировок), согласованных с органом, уполномоченным на осуществление контроля в сфере размещения заказа</t>
  </si>
  <si>
    <t>в соответствии с п. 8,9 ч. 2 ст. 55 Закона 94-ФЗ</t>
  </si>
  <si>
    <t>в соответствии с п. 11,13 ч. 2 ст. 55 Закона 94-ФЗ</t>
  </si>
  <si>
    <t>всего (за исключением граф 13,14)</t>
  </si>
  <si>
    <t>по результатам состоявшихся торгов либо запросов котировок с двумя и более заявками участников торгов, запросов котировок</t>
  </si>
  <si>
    <t>Количество участников, сведения о которых включены заказчиком в реестр недобросовестных поставщиков</t>
  </si>
  <si>
    <t>Общий годовой объем поставок товаров, выполнения работ, оказания услуг, тыс. руб., в том числе:</t>
  </si>
  <si>
    <t>1.1.1.</t>
  </si>
  <si>
    <t>общий годовой объем поставок товаров, выполнения работ, оказания услуг, определенный в соответствии с перечнем товаров, работ, услуг, установленным постановлением Правительства Российской Федерации от 04.11.2006 г. 
№ 642, тыс. руб.</t>
  </si>
  <si>
    <t>4.1.1.</t>
  </si>
  <si>
    <t>4.1.2.</t>
  </si>
  <si>
    <t>количество участников размещения заказа, отозвавших свои заявки на участие в торгах</t>
  </si>
  <si>
    <t>4.1.3.</t>
  </si>
  <si>
    <t>Общее количество участников размещения заказа, подавших свои заявки на участие в торгах, запросах котировок, из них:</t>
  </si>
  <si>
    <t>2.1.2.3.</t>
  </si>
  <si>
    <t>3.1.2.3.</t>
  </si>
  <si>
    <t>Сумма начальных (максимальных) цен контрактов, гражданско-правовых договоров по проведенным процедурам, согласованным с органом, уполномоченным на осуществление контроля в сфере размещения заказа, тыс. руб.</t>
  </si>
  <si>
    <t>по результатам состоявшихся торгов либо запросов котировок с двумя и более заявками участников торгов, запросов котировок, тыс. руб.</t>
  </si>
  <si>
    <t>количество участников размещения заказа,  чьи заявки были признаны соответствующими требованиям документации торгов, извещения о проведении запроса котировок</t>
  </si>
  <si>
    <t>количество участников размещения заказа,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</si>
  <si>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 чьи заявки были признаны несоответствующими требованиям документации торгов, извещения о проведении запроса котировок</t>
  </si>
  <si>
    <t>количество участников-субъектов малого предпринимательства, чьи заявки были признаны соответствующими требованиям документации торгов, извещения о проведении запроса котировок</t>
  </si>
  <si>
    <t>2.4.1.</t>
  </si>
  <si>
    <t>2.4.2.</t>
  </si>
  <si>
    <t>Количество участников-субъектов малого предпринимательства, допущенных на процедуру аукциона, но не подавших предложение о цене</t>
  </si>
  <si>
    <t>Количество участников размещения заказа, допущенных на процедуру аукциона, но не подавших предложение о цене</t>
  </si>
  <si>
    <t>по результатам  торгов либо запросов котировок, по которым поставщик (исполнитель, подрядчик) уклонился от заключения контракта, тыс. руб.</t>
  </si>
  <si>
    <t>по результатам  торгов либо запросов котировок, по которым поставщик (исполнитель, подрядчик) уклонился от заключения контракта</t>
  </si>
  <si>
    <t>по результатам несостоявшихся торгов либо запросов котировок с единственным участником торгов, запросов котировок, тыс. руб.</t>
  </si>
  <si>
    <t>Объем продукции, закупаемой для краевых государственных нужд, нужд бюджетных учреждений края за счет средств краевого бюджета и внебюджетных источников финансирования, муниципальных нужд, нужд бюджетных учреждений муниципальных образований края за счет средств муниципального бюджета и внебюджетных источников финансирования - всего</t>
  </si>
  <si>
    <t>в том числе за счет средств: краевого бюджета(муниципального бюджета)</t>
  </si>
  <si>
    <t>государтсвенных (муниципальных) внебюджетных фондов</t>
  </si>
  <si>
    <t xml:space="preserve"> =C21/C15*100</t>
  </si>
  <si>
    <t>единственный поставщик (исполнитель, подрядчик), в том числе:</t>
  </si>
  <si>
    <t>Стоимость заключенных контрактов, гражданско-правовых договоров по процедурам, согласованным с органом, уполномоченным на осуществление контроля в сфере размещения заказа, тыс. руб.</t>
  </si>
  <si>
    <t>Количество участников размещения заказа, вторые части заявки на участие в открытом аукционе в электронной форме которых были признаны несоответствующими требованиям, установленным документацией об открытом аукционе в электронной форме</t>
  </si>
  <si>
    <t>Количество участников-субъектов малого предпринимательства, вторые части заявки на участие в открытом аукционе в электронной форме которых были признаны несоответствующими требованиям, установленным документацией об открытом аукционе в электронной форме</t>
  </si>
  <si>
    <t>1.</t>
  </si>
  <si>
    <t>Сведения о размещении заказов у субъектов малого предпринимательства государственными заказчиками, бюджетными учреждениями Краснодарского края</t>
  </si>
  <si>
    <t>Количество проведенных процедур среди субъектов малого предпринимательства (за исключением отмененных торгов)</t>
  </si>
  <si>
    <t>Количество участников - субъектов малого предпринимательства, признанных победителями торгов, запросов котировок</t>
  </si>
  <si>
    <t>Стоимость заключенных контрактов, гражданско-правовых договоров с субъектами малого предпринимательства, признанных победителями торгов, запросов котировок, проведенных среди субъектов малого предпринимательства, тыс. руб.</t>
  </si>
  <si>
    <t>Количество заключенных контрактов, гражданско-правовых договоров с субъектами малого предпринимательства, признанных победителями торгов, запросов котировок по процедурам, проведенным среди субъектов малого предпринимательства</t>
  </si>
  <si>
    <t>Доля объема заказа, размещенного у субъектов малого предпринимательства, %</t>
  </si>
  <si>
    <t>Количество проведенных процедур, в том числе:</t>
  </si>
  <si>
    <t xml:space="preserve">Сумма начальных (максимальных) цен контрактов, гражданско-правовых договоров по проведенным процедурам, тыс. руб., в том числе: </t>
  </si>
  <si>
    <t>Стоимость заключенных контрактов, гражданско-правовых договоров, тыс. руб., в том числе:</t>
  </si>
  <si>
    <t>4.6.</t>
  </si>
  <si>
    <t>Количество участников, признанных победителями в торгах, запросах котировок</t>
  </si>
  <si>
    <t>приказом департамента государственного
заказа Краснодарского края
от 30.06.2011 года  № 149</t>
  </si>
  <si>
    <t>1.1.1.1.</t>
  </si>
  <si>
    <t>1.1.1.2.</t>
  </si>
  <si>
    <t>1.1.1.3.</t>
  </si>
  <si>
    <t>1.1.1.4.</t>
  </si>
  <si>
    <t>1.1.1.5.</t>
  </si>
  <si>
    <t>1.1.2.</t>
  </si>
  <si>
    <t>1.1.2.1.</t>
  </si>
  <si>
    <t>1.1.2.2.</t>
  </si>
  <si>
    <t>1.1.2.3.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</si>
  <si>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</si>
  <si>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</si>
  <si>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</si>
  <si>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</si>
  <si>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</si>
  <si>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</si>
  <si>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</si>
  <si>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</si>
  <si>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</si>
  <si>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</si>
  <si>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1.4.1.1.</t>
  </si>
  <si>
    <t>1.4.1.1.1.</t>
  </si>
  <si>
    <t>1.4.1.1.2.</t>
  </si>
  <si>
    <t>1.4.1.1.3.</t>
  </si>
  <si>
    <t>1.4.1.1.4.</t>
  </si>
  <si>
    <t>1.4.1.1.5.</t>
  </si>
  <si>
    <t>1.4.1.1.6.</t>
  </si>
  <si>
    <t>1.4.1.1.7.</t>
  </si>
  <si>
    <t>1.4.1.1.8.</t>
  </si>
  <si>
    <t>1.4.1.1.9.</t>
  </si>
  <si>
    <t>1.4.1.1.10.</t>
  </si>
  <si>
    <t>1.4.1.1.11.</t>
  </si>
  <si>
    <t>1.4.1.1.12.</t>
  </si>
  <si>
    <t>1.4.1.2.</t>
  </si>
  <si>
    <t>1.4.1.2.1.</t>
  </si>
  <si>
    <t>1.4.1.2.2.</t>
  </si>
  <si>
    <t>1.4.1.2.3.</t>
  </si>
  <si>
    <t>1.4.1.2.4.</t>
  </si>
  <si>
    <t>1.4.1.2.5.</t>
  </si>
  <si>
    <t>1.4.1.2.6.</t>
  </si>
  <si>
    <t>1.4.1.2.7.</t>
  </si>
  <si>
    <t>1.4.1.2.8.</t>
  </si>
  <si>
    <t>1.4.1.2.9.</t>
  </si>
  <si>
    <t>1.4.1.3.</t>
  </si>
  <si>
    <t>1.4.1.3.1.</t>
  </si>
  <si>
    <t>1.4.1.3.2.</t>
  </si>
  <si>
    <t>1.4.1.3.3.</t>
  </si>
  <si>
    <t>1.4.1.3.4.</t>
  </si>
  <si>
    <t>1.4.1.3.5.</t>
  </si>
  <si>
    <t>1.4.1.3.6.</t>
  </si>
  <si>
    <t>1.4.1.3.7.</t>
  </si>
  <si>
    <t>1.4.1.3.8.</t>
  </si>
  <si>
    <t>1.4.1.3.9.</t>
  </si>
  <si>
    <t>1.4.1.4.</t>
  </si>
  <si>
    <t>1.4.1.5.</t>
  </si>
  <si>
    <t>1.4.1.5.1.</t>
  </si>
  <si>
    <t>1.4.1.5.2.</t>
  </si>
  <si>
    <t>1.4.1.5.3.</t>
  </si>
  <si>
    <t>1.4.1.5.4.</t>
  </si>
  <si>
    <t>1.4.1.5.5.</t>
  </si>
  <si>
    <t>1.4.1.6.</t>
  </si>
  <si>
    <t>1.4.1.6.1.</t>
  </si>
  <si>
    <t>1.4.1.6.2.</t>
  </si>
  <si>
    <t>1.4.1.6.3.</t>
  </si>
  <si>
    <t>1.4.1.6.4.</t>
  </si>
  <si>
    <t>1.4.1.7.</t>
  </si>
  <si>
    <t>1.4.1.7.1.</t>
  </si>
  <si>
    <t>1.4.1.7.2.</t>
  </si>
  <si>
    <t>1.4.1.7.3.</t>
  </si>
  <si>
    <t>1.4.1.7.4.</t>
  </si>
  <si>
    <t>1.4.1.7.5.</t>
  </si>
  <si>
    <t>1.4.1.7.6.</t>
  </si>
  <si>
    <t>1.4.1.7.7.</t>
  </si>
  <si>
    <t>1.4.1.7.8.</t>
  </si>
  <si>
    <t>1.4.1.8.</t>
  </si>
  <si>
    <t>1.4.1.8.1.</t>
  </si>
  <si>
    <t>1.4.1.8.2.</t>
  </si>
  <si>
    <t>1.4.1.8.3.</t>
  </si>
  <si>
    <t>1.4.1.8.4.</t>
  </si>
  <si>
    <t>1.4.1.8.5.</t>
  </si>
  <si>
    <t>1.4.1.8.6.</t>
  </si>
  <si>
    <t>1.4.1.8.7.</t>
  </si>
  <si>
    <t>1.4.1.8.8.</t>
  </si>
  <si>
    <t>1.4.1.8.9.</t>
  </si>
  <si>
    <t>1.4.1.8.10.</t>
  </si>
  <si>
    <t>1.4.1.9.</t>
  </si>
  <si>
    <t>1.4.1.9.1.</t>
  </si>
  <si>
    <t>1.4.1.9.2.</t>
  </si>
  <si>
    <t>1.4.1.9.3.</t>
  </si>
  <si>
    <t>1.4.1.9.4.</t>
  </si>
  <si>
    <t>1.4.1.9.5.</t>
  </si>
  <si>
    <t>1.4.1.9.6.</t>
  </si>
  <si>
    <t>1.4.1.9.7.</t>
  </si>
  <si>
    <t>1.4.1.9.8.</t>
  </si>
  <si>
    <t>1.4.1.10.</t>
  </si>
  <si>
    <t>1.4.2.</t>
  </si>
  <si>
    <t>1.4.2.1.</t>
  </si>
  <si>
    <t>1.4.2.1.1.</t>
  </si>
  <si>
    <t>1.4.2.1.2.</t>
  </si>
  <si>
    <t>1.4.2.1.3.</t>
  </si>
  <si>
    <t>1.4.2.1.4.</t>
  </si>
  <si>
    <t>1.4.2.1.5.</t>
  </si>
  <si>
    <t>1.4.2.1.6.</t>
  </si>
  <si>
    <t>1.4.2.1.7.</t>
  </si>
  <si>
    <t>1.4.2.1.8.</t>
  </si>
  <si>
    <t>1.4.2.1.9.</t>
  </si>
  <si>
    <t>1.4.2.2.</t>
  </si>
  <si>
    <t>1.4.2.2.1.</t>
  </si>
  <si>
    <t>1.4.2.2.2.</t>
  </si>
  <si>
    <t>1.4.3.</t>
  </si>
  <si>
    <t>1.4.3.1.</t>
  </si>
  <si>
    <t>1.4.3.2.</t>
  </si>
  <si>
    <t>1.4.3.2.1.</t>
  </si>
  <si>
    <t>1.4.3.2.2.</t>
  </si>
  <si>
    <t>1.4.3.2.3.</t>
  </si>
  <si>
    <t>1.4.3.2.4.</t>
  </si>
  <si>
    <t>1.4.3.3.</t>
  </si>
  <si>
    <t>1.4.4.</t>
  </si>
  <si>
    <t>1.4.4.1.</t>
  </si>
  <si>
    <t>1.4.4.2.</t>
  </si>
  <si>
    <t>1.4.5.</t>
  </si>
  <si>
    <t>1.4.6.</t>
  </si>
  <si>
    <t>1.4.6.1.</t>
  </si>
  <si>
    <t>1.4.6.1.1.</t>
  </si>
  <si>
    <t>1.4.6.1.2.</t>
  </si>
  <si>
    <t>1.4.6.1.3.</t>
  </si>
  <si>
    <t>1.4.6.1.4.</t>
  </si>
  <si>
    <t>1.4.6.1.5.</t>
  </si>
  <si>
    <t>1.4.6.1.6.</t>
  </si>
  <si>
    <t>1.4.6.2.</t>
  </si>
  <si>
    <t>1.4.6.2.1.</t>
  </si>
  <si>
    <t>1.4.6.2.2.</t>
  </si>
  <si>
    <t>1.4.6.2.3.</t>
  </si>
  <si>
    <t>1.4.6.2.4.</t>
  </si>
  <si>
    <t>1.4.7.</t>
  </si>
  <si>
    <t>1.4.7.1</t>
  </si>
  <si>
    <t>1.4.7.2.</t>
  </si>
  <si>
    <t>1.4.7.3.</t>
  </si>
  <si>
    <t>1.4.7.4.</t>
  </si>
  <si>
    <t>1.4.8.</t>
  </si>
  <si>
    <t>1.4.8.1.</t>
  </si>
  <si>
    <t>1.4.8.2.</t>
  </si>
  <si>
    <t>1.4.8.3.</t>
  </si>
  <si>
    <t>1.4.9.</t>
  </si>
  <si>
    <t>1.4.9.1.</t>
  </si>
  <si>
    <t>1.4.9.1.1.</t>
  </si>
  <si>
    <t>1.4.9.1.2.</t>
  </si>
  <si>
    <t>1.4.9.1.3.</t>
  </si>
  <si>
    <t>1.4.9.2.</t>
  </si>
  <si>
    <t>1.4.10.</t>
  </si>
  <si>
    <t>1.4.10.1.</t>
  </si>
  <si>
    <t>1.4.10.2.</t>
  </si>
  <si>
    <t>1.4.10.3.</t>
  </si>
  <si>
    <t>1.4.10.4.</t>
  </si>
  <si>
    <t>1.4.11.</t>
  </si>
  <si>
    <t>1.4.11.1.</t>
  </si>
  <si>
    <t>1.4.11.2.</t>
  </si>
  <si>
    <t>1.4.11.3.</t>
  </si>
  <si>
    <t>1.4.12.</t>
  </si>
  <si>
    <t>1.4.12.1.</t>
  </si>
  <si>
    <t>1.4.12.2.</t>
  </si>
  <si>
    <t>1.4.12.3.</t>
  </si>
  <si>
    <t>1.4.12.4.</t>
  </si>
  <si>
    <t>1.4.13.</t>
  </si>
  <si>
    <t>1.4.13.1.</t>
  </si>
  <si>
    <t>1.4.13.2.</t>
  </si>
  <si>
    <t>1.4.13.3.</t>
  </si>
  <si>
    <t>1.4.13.4.</t>
  </si>
  <si>
    <t>1.4.13.5.</t>
  </si>
  <si>
    <t>1.4.14.</t>
  </si>
  <si>
    <t>1.4.14.1.</t>
  </si>
  <si>
    <t>1.4.14.2.</t>
  </si>
  <si>
    <t>1.4.14.3.</t>
  </si>
  <si>
    <t>1.4.15.</t>
  </si>
  <si>
    <t>1.4.15.1.</t>
  </si>
  <si>
    <t>1.4.15.2.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</si>
  <si>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</si>
  <si>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</si>
  <si>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</si>
  <si>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</si>
  <si>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</si>
  <si>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</si>
  <si>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</si>
  <si>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</si>
  <si>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1.6.</t>
  </si>
  <si>
    <t>1.6.1.</t>
  </si>
  <si>
    <t>1.6.1.1.</t>
  </si>
  <si>
    <t>1.6.1.2.</t>
  </si>
  <si>
    <t>1.6.1.3.</t>
  </si>
  <si>
    <t>1.6.1.4.</t>
  </si>
  <si>
    <t>1.6.1.5.</t>
  </si>
  <si>
    <t>1.6.2.</t>
  </si>
  <si>
    <t>1.6.3.</t>
  </si>
  <si>
    <t>1.7.</t>
  </si>
  <si>
    <t>1.7.1.</t>
  </si>
  <si>
    <t>1.7.2.</t>
  </si>
  <si>
    <t>1.7.3.</t>
  </si>
  <si>
    <t>1.8.</t>
  </si>
  <si>
    <t>1.8.1.</t>
  </si>
  <si>
    <t>1.8.2.</t>
  </si>
  <si>
    <t>1.8.3.</t>
  </si>
  <si>
    <t>1.8.4.</t>
  </si>
  <si>
    <t>1.9.</t>
  </si>
  <si>
    <t>1.9.1.</t>
  </si>
  <si>
    <t>1.9.2.</t>
  </si>
  <si>
    <t>1.9.3.</t>
  </si>
  <si>
    <t>1.9.4.</t>
  </si>
  <si>
    <t>1.9.5.</t>
  </si>
  <si>
    <t>1.9.6.</t>
  </si>
  <si>
    <t>1.9.7.</t>
  </si>
  <si>
    <t>1.9.7.1.</t>
  </si>
  <si>
    <t>1.9.7.2.</t>
  </si>
  <si>
    <t>1.9.8.</t>
  </si>
  <si>
    <t>1.9.8.1.</t>
  </si>
  <si>
    <t>1.9.8.2.</t>
  </si>
  <si>
    <t>1.9.8.3.</t>
  </si>
  <si>
    <t>1.10.</t>
  </si>
  <si>
    <t>1.10.1.</t>
  </si>
  <si>
    <t>1.10.2.</t>
  </si>
  <si>
    <t>1.10.3.</t>
  </si>
  <si>
    <t>1.10.4.</t>
  </si>
  <si>
    <t>1.11.</t>
  </si>
  <si>
    <t>1.11.1.</t>
  </si>
  <si>
    <t>1.11.1.1.</t>
  </si>
  <si>
    <t>1.11.1.2.</t>
  </si>
  <si>
    <t>1.11.2.</t>
  </si>
  <si>
    <t>1.11.2.1.</t>
  </si>
  <si>
    <t>1.11.2.2.</t>
  </si>
  <si>
    <t>1.11.2.3.</t>
  </si>
  <si>
    <t>1.11.3.</t>
  </si>
  <si>
    <t>1.11.3.1.</t>
  </si>
  <si>
    <t>1.11.3.2.</t>
  </si>
  <si>
    <t>1.11.3.3.</t>
  </si>
  <si>
    <t>1.11.3.4.</t>
  </si>
  <si>
    <t>1.11.3.5.</t>
  </si>
  <si>
    <t>1.11.4.</t>
  </si>
  <si>
    <t>1.11.5.</t>
  </si>
  <si>
    <t>1.11.5.1.</t>
  </si>
  <si>
    <t>1.11.5.2.</t>
  </si>
  <si>
    <t>1.11.5.3.</t>
  </si>
  <si>
    <t>1.11.5.4.</t>
  </si>
  <si>
    <t>1.11.5.5.</t>
  </si>
  <si>
    <t>1.11.5.6.</t>
  </si>
  <si>
    <t>1.11.5.7.</t>
  </si>
  <si>
    <t>1.11.5.8.</t>
  </si>
  <si>
    <t>1.12.</t>
  </si>
  <si>
    <t>1.12.1.</t>
  </si>
  <si>
    <t>1.12.2.</t>
  </si>
  <si>
    <t>1.12.3.</t>
  </si>
  <si>
    <t>1.13.</t>
  </si>
  <si>
    <t>1.13.1.</t>
  </si>
  <si>
    <t>1.13.2.</t>
  </si>
  <si>
    <t>1.13.3.</t>
  </si>
  <si>
    <t>1.13.4.</t>
  </si>
  <si>
    <t>1.14.</t>
  </si>
  <si>
    <t>1.14.1.</t>
  </si>
  <si>
    <t>1.14.1.1.</t>
  </si>
  <si>
    <t>1.14.1.2.</t>
  </si>
  <si>
    <t>1.14.1.3.</t>
  </si>
  <si>
    <t>1.14.1.4.</t>
  </si>
  <si>
    <t>1.14.2.</t>
  </si>
  <si>
    <t>1.14.3.</t>
  </si>
  <si>
    <t>1.15.</t>
  </si>
  <si>
    <t>1.15.1.</t>
  </si>
  <si>
    <t>1.15.2.</t>
  </si>
  <si>
    <t>1.15.3.</t>
  </si>
  <si>
    <t>1.15.4</t>
  </si>
  <si>
    <t>1.15.5.</t>
  </si>
  <si>
    <t>1.15.6.</t>
  </si>
  <si>
    <t>1.15.7.</t>
  </si>
  <si>
    <t>1.16.</t>
  </si>
  <si>
    <t>1.17.</t>
  </si>
  <si>
    <t>ПРОЧИЕ ТОВАРЫ, РАБОТЫ, УСЛУГИ</t>
  </si>
  <si>
    <t>1.6.1.6.</t>
  </si>
  <si>
    <t>1.0.1.</t>
  </si>
  <si>
    <t>1.0.2.</t>
  </si>
  <si>
    <t>1.0.3.</t>
  </si>
  <si>
    <t>УТВЕРЖДЕНО</t>
  </si>
  <si>
    <t>согл.ед.исполнителя (п.11,13 ст.55)</t>
  </si>
  <si>
    <t>(полное наименование субъекта предоставления отчетных сведений)</t>
  </si>
  <si>
    <r>
      <t xml:space="preserve">в соответствии с ч. 2 ст. 55 Закона 94-ФЗ (кроме п. 8,9,11,13,14, 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>)</t>
    </r>
  </si>
  <si>
    <r>
      <t xml:space="preserve">в соответствии с п. 14 и </t>
    </r>
    <r>
      <rPr>
        <b/>
        <sz val="12"/>
        <color indexed="60"/>
        <rFont val="Times New Roman"/>
        <family val="1"/>
      </rPr>
      <t xml:space="preserve">п. 14.1 </t>
    </r>
    <r>
      <rPr>
        <b/>
        <sz val="12"/>
        <rFont val="Times New Roman"/>
        <family val="1"/>
      </rPr>
      <t>ч. 2 ст. 55 Закона 94-ФЗ</t>
    </r>
  </si>
  <si>
    <r>
      <t xml:space="preserve">в соответствии с п. 14 и </t>
    </r>
    <r>
      <rPr>
        <b/>
        <sz val="12"/>
        <color indexed="60"/>
        <rFont val="Times New Roman"/>
        <family val="1"/>
      </rPr>
      <t>п. 14.1</t>
    </r>
    <r>
      <rPr>
        <b/>
        <sz val="12"/>
        <rFont val="Times New Roman"/>
        <family val="1"/>
      </rPr>
      <t xml:space="preserve"> ч. 2 ст. 55 Закона 94-ФЗ</t>
    </r>
  </si>
  <si>
    <r>
      <t>в соответствии с ч. 2 ст. 55 Закона 94-ФЗ (кроме п. 8,9,11,13,14,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>)</t>
    </r>
  </si>
  <si>
    <r>
      <t>ст 55 за искл. п 8,9,11,13,14,</t>
    </r>
    <r>
      <rPr>
        <b/>
        <sz val="12"/>
        <color indexed="60"/>
        <rFont val="Times New Roman"/>
        <family val="1"/>
      </rPr>
      <t>14.1</t>
    </r>
    <r>
      <rPr>
        <b/>
        <sz val="12"/>
        <rFont val="Times New Roman"/>
        <family val="1"/>
      </rPr>
      <t xml:space="preserve"> (Закон №94-ФЗ)</t>
    </r>
  </si>
  <si>
    <r>
      <t xml:space="preserve">закупки малого объема, п.14, </t>
    </r>
    <r>
      <rPr>
        <b/>
        <sz val="12"/>
        <color indexed="60"/>
        <rFont val="Times New Roman"/>
        <family val="1"/>
      </rPr>
      <t>п.14.1</t>
    </r>
    <r>
      <rPr>
        <b/>
        <sz val="12"/>
        <rFont val="Times New Roman"/>
        <family val="1"/>
      </rPr>
      <t>, ст.55</t>
    </r>
  </si>
  <si>
    <t>«ПРИЛОЖЕНИЕ № 1</t>
  </si>
  <si>
    <t>«ПРИЛОЖЕНИЕ № 2</t>
  </si>
  <si>
    <t>«ПРИЛОЖЕНИЕ № 3</t>
  </si>
  <si>
    <t>ПРИЛОЖЕНИЕ № 1 к приказу департамента государственного заказа Краснодарского края от  30.05.2013 года № 65</t>
  </si>
  <si>
    <t>ПРИЛОЖЕНИЕ № 2 к приказу департамента государственного заказа Краснодарского края от  30.05.2013 года № 65</t>
  </si>
  <si>
    <t>ПРИЛОЖЕНИЕ № 3 к приказу департамента государственного заказа Краснодарского края от  30.05.2013 года № 65</t>
  </si>
  <si>
    <t>Администрация Братского сельского поселения Усть-Лабинского района</t>
  </si>
  <si>
    <t>Утверждено на 2013 год</t>
  </si>
  <si>
    <t>Использовано  средств в 2013 году</t>
  </si>
  <si>
    <t>Усть-Лабинского района</t>
  </si>
  <si>
    <t xml:space="preserve">                                     Глава Братского сельского поселения</t>
  </si>
  <si>
    <t xml:space="preserve">                                      Усть-Лабинского района</t>
  </si>
  <si>
    <t>Г.М.Павлова</t>
  </si>
  <si>
    <t xml:space="preserve">                                           79-1-19</t>
  </si>
  <si>
    <t xml:space="preserve">                                        Исполнитель</t>
  </si>
  <si>
    <t xml:space="preserve">                                     Л.В.Последова</t>
  </si>
  <si>
    <t>Администрация Братского сельского поселения Усть-Лабинского района ___________________________________________________________________________________________________________________</t>
  </si>
  <si>
    <t>Глава Братского сельского поселения Усть-Лабинского района</t>
  </si>
  <si>
    <t xml:space="preserve">Исполнитель </t>
  </si>
  <si>
    <t>Л.В.Последова 79-1-19</t>
  </si>
  <si>
    <t>______________________________</t>
  </si>
  <si>
    <t xml:space="preserve">Глава Братского сельского поселения </t>
  </si>
  <si>
    <t>Последова Л.В. 79-1-19</t>
  </si>
  <si>
    <r>
      <t xml:space="preserve">за отчетный период  </t>
    </r>
    <r>
      <rPr>
        <b/>
        <u val="single"/>
        <sz val="12"/>
        <rFont val="Times New Roman"/>
        <family val="1"/>
      </rPr>
      <t>9 месяцев 2013 года</t>
    </r>
  </si>
  <si>
    <r>
      <t xml:space="preserve">за отчетный период </t>
    </r>
    <r>
      <rPr>
        <b/>
        <u val="single"/>
        <sz val="12"/>
        <rFont val="Times New Roman"/>
        <family val="1"/>
      </rPr>
      <t xml:space="preserve"> 2013 год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</si>
</sst>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0"/>
    <numFmt numFmtId="196" formatCode="#,##0.0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/>
    </xf>
    <xf numFmtId="195" fontId="7" fillId="31" borderId="11" xfId="5" applyNumberFormat="1" applyFont="1" applyFill="1" applyBorder="1" applyAlignment="1" applyProtection="1">
      <alignment horizontal="left" vertical="center" wrapText="1"/>
      <protection/>
    </xf>
    <xf numFmtId="195" fontId="7" fillId="32" borderId="11" xfId="5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3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 wrapText="1"/>
    </xf>
    <xf numFmtId="196" fontId="7" fillId="33" borderId="13" xfId="0" applyNumberFormat="1" applyFont="1" applyFill="1" applyBorder="1" applyAlignment="1">
      <alignment horizontal="center" vertical="center" wrapText="1"/>
    </xf>
    <xf numFmtId="196" fontId="7" fillId="30" borderId="10" xfId="0" applyNumberFormat="1" applyFont="1" applyFill="1" applyBorder="1" applyAlignment="1">
      <alignment horizontal="center" vertical="center" wrapText="1"/>
    </xf>
    <xf numFmtId="195" fontId="7" fillId="33" borderId="11" xfId="1" applyNumberFormat="1" applyFont="1" applyFill="1" applyBorder="1" applyAlignment="1" applyProtection="1">
      <alignment horizontal="left" vertical="center" wrapText="1"/>
      <protection/>
    </xf>
    <xf numFmtId="196" fontId="7" fillId="33" borderId="10" xfId="1" applyNumberFormat="1" applyFont="1" applyFill="1" applyBorder="1" applyAlignment="1" applyProtection="1">
      <alignment horizontal="center" vertical="center"/>
      <protection/>
    </xf>
    <xf numFmtId="196" fontId="7" fillId="33" borderId="13" xfId="1" applyNumberFormat="1" applyFont="1" applyFill="1" applyBorder="1" applyAlignment="1" applyProtection="1">
      <alignment horizontal="center" vertical="center"/>
      <protection/>
    </xf>
    <xf numFmtId="196" fontId="4" fillId="31" borderId="10" xfId="5" applyNumberFormat="1" applyFont="1" applyFill="1" applyBorder="1" applyAlignment="1" applyProtection="1">
      <alignment horizontal="center" vertical="center"/>
      <protection/>
    </xf>
    <xf numFmtId="196" fontId="7" fillId="31" borderId="10" xfId="0" applyNumberFormat="1" applyFont="1" applyFill="1" applyBorder="1" applyAlignment="1">
      <alignment horizontal="center" vertical="center" wrapText="1"/>
    </xf>
    <xf numFmtId="196" fontId="4" fillId="31" borderId="13" xfId="5" applyNumberFormat="1" applyFont="1" applyFill="1" applyBorder="1" applyAlignment="1" applyProtection="1">
      <alignment horizontal="center" vertical="center"/>
      <protection/>
    </xf>
    <xf numFmtId="195" fontId="4" fillId="30" borderId="11" xfId="5" applyNumberFormat="1" applyFont="1" applyFill="1" applyBorder="1" applyAlignment="1" applyProtection="1">
      <alignment horizontal="left" vertical="center" wrapText="1"/>
      <protection/>
    </xf>
    <xf numFmtId="196" fontId="4" fillId="30" borderId="10" xfId="5" applyNumberFormat="1" applyFont="1" applyFill="1" applyBorder="1" applyAlignment="1" applyProtection="1">
      <alignment horizontal="center" vertical="center"/>
      <protection/>
    </xf>
    <xf numFmtId="196" fontId="4" fillId="30" borderId="13" xfId="5" applyNumberFormat="1" applyFont="1" applyFill="1" applyBorder="1" applyAlignment="1" applyProtection="1">
      <alignment horizontal="center" vertical="center"/>
      <protection/>
    </xf>
    <xf numFmtId="195" fontId="4" fillId="0" borderId="11" xfId="9" applyNumberFormat="1" applyFont="1" applyFill="1" applyBorder="1" applyAlignment="1" applyProtection="1">
      <alignment horizontal="left" vertical="center" wrapText="1"/>
      <protection/>
    </xf>
    <xf numFmtId="196" fontId="4" fillId="0" borderId="10" xfId="9" applyNumberFormat="1" applyFont="1" applyFill="1" applyBorder="1" applyAlignment="1" applyProtection="1">
      <alignment horizontal="center" vertical="center"/>
      <protection/>
    </xf>
    <xf numFmtId="196" fontId="4" fillId="30" borderId="10" xfId="9" applyNumberFormat="1" applyFont="1" applyFill="1" applyBorder="1" applyAlignment="1" applyProtection="1">
      <alignment horizontal="center" vertical="center"/>
      <protection/>
    </xf>
    <xf numFmtId="196" fontId="4" fillId="0" borderId="13" xfId="9" applyNumberFormat="1" applyFont="1" applyFill="1" applyBorder="1" applyAlignment="1" applyProtection="1">
      <alignment horizontal="center" vertical="center"/>
      <protection/>
    </xf>
    <xf numFmtId="195" fontId="4" fillId="0" borderId="11" xfId="11" applyNumberFormat="1" applyFont="1" applyFill="1" applyBorder="1" applyAlignment="1" applyProtection="1">
      <alignment horizontal="left" vertical="center" wrapText="1"/>
      <protection/>
    </xf>
    <xf numFmtId="196" fontId="4" fillId="0" borderId="10" xfId="11" applyNumberFormat="1" applyFont="1" applyFill="1" applyBorder="1" applyAlignment="1" applyProtection="1">
      <alignment horizontal="center" vertical="center"/>
      <protection/>
    </xf>
    <xf numFmtId="196" fontId="4" fillId="30" borderId="10" xfId="11" applyNumberFormat="1" applyFont="1" applyFill="1" applyBorder="1" applyAlignment="1" applyProtection="1">
      <alignment horizontal="center" vertical="center"/>
      <protection/>
    </xf>
    <xf numFmtId="196" fontId="4" fillId="0" borderId="13" xfId="11" applyNumberFormat="1" applyFont="1" applyFill="1" applyBorder="1" applyAlignment="1" applyProtection="1">
      <alignment horizontal="center" vertical="center"/>
      <protection/>
    </xf>
    <xf numFmtId="195" fontId="4" fillId="0" borderId="11" xfId="0" applyNumberFormat="1" applyFont="1" applyBorder="1" applyAlignment="1">
      <alignment horizontal="left" vertical="center" wrapText="1"/>
    </xf>
    <xf numFmtId="196" fontId="4" fillId="0" borderId="10" xfId="0" applyNumberFormat="1" applyFont="1" applyBorder="1" applyAlignment="1">
      <alignment horizontal="center" vertical="center"/>
    </xf>
    <xf numFmtId="196" fontId="4" fillId="30" borderId="10" xfId="0" applyNumberFormat="1" applyFont="1" applyFill="1" applyBorder="1" applyAlignment="1">
      <alignment horizontal="center"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33" borderId="10" xfId="1" applyNumberFormat="1" applyFont="1" applyFill="1" applyBorder="1" applyAlignment="1" applyProtection="1">
      <alignment horizontal="center" vertical="center"/>
      <protection/>
    </xf>
    <xf numFmtId="196" fontId="4" fillId="33" borderId="13" xfId="1" applyNumberFormat="1" applyFont="1" applyFill="1" applyBorder="1" applyAlignment="1" applyProtection="1">
      <alignment horizontal="center" vertical="center"/>
      <protection/>
    </xf>
    <xf numFmtId="195" fontId="4" fillId="30" borderId="11" xfId="1" applyNumberFormat="1" applyFont="1" applyFill="1" applyBorder="1" applyAlignment="1" applyProtection="1">
      <alignment horizontal="left" vertical="center" wrapText="1"/>
      <protection/>
    </xf>
    <xf numFmtId="196" fontId="7" fillId="30" borderId="10" xfId="1" applyNumberFormat="1" applyFont="1" applyFill="1" applyBorder="1" applyAlignment="1" applyProtection="1">
      <alignment horizontal="center" vertical="center"/>
      <protection/>
    </xf>
    <xf numFmtId="196" fontId="7" fillId="30" borderId="13" xfId="1" applyNumberFormat="1" applyFont="1" applyFill="1" applyBorder="1" applyAlignment="1" applyProtection="1">
      <alignment horizontal="center" vertical="center"/>
      <protection/>
    </xf>
    <xf numFmtId="195" fontId="4" fillId="0" borderId="11" xfId="7" applyNumberFormat="1" applyFont="1" applyFill="1" applyBorder="1" applyAlignment="1" applyProtection="1">
      <alignment horizontal="left" vertical="center" wrapText="1"/>
      <protection/>
    </xf>
    <xf numFmtId="196" fontId="4" fillId="0" borderId="10" xfId="7" applyNumberFormat="1" applyFont="1" applyFill="1" applyBorder="1" applyAlignment="1" applyProtection="1">
      <alignment horizontal="center" vertical="center"/>
      <protection/>
    </xf>
    <xf numFmtId="196" fontId="4" fillId="30" borderId="10" xfId="7" applyNumberFormat="1" applyFont="1" applyFill="1" applyBorder="1" applyAlignment="1" applyProtection="1">
      <alignment horizontal="center" vertical="center"/>
      <protection/>
    </xf>
    <xf numFmtId="196" fontId="4" fillId="0" borderId="13" xfId="7" applyNumberFormat="1" applyFont="1" applyFill="1" applyBorder="1" applyAlignment="1" applyProtection="1">
      <alignment horizontal="center" vertical="center"/>
      <protection/>
    </xf>
    <xf numFmtId="196" fontId="4" fillId="32" borderId="10" xfId="5" applyNumberFormat="1" applyFont="1" applyFill="1" applyBorder="1" applyAlignment="1" applyProtection="1">
      <alignment horizontal="center" vertical="center"/>
      <protection/>
    </xf>
    <xf numFmtId="196" fontId="7" fillId="32" borderId="10" xfId="0" applyNumberFormat="1" applyFont="1" applyFill="1" applyBorder="1" applyAlignment="1">
      <alignment horizontal="center" vertical="center" wrapText="1"/>
    </xf>
    <xf numFmtId="196" fontId="4" fillId="32" borderId="13" xfId="5" applyNumberFormat="1" applyFont="1" applyFill="1" applyBorder="1" applyAlignment="1" applyProtection="1">
      <alignment horizontal="center" vertical="center"/>
      <protection/>
    </xf>
    <xf numFmtId="196" fontId="4" fillId="31" borderId="10" xfId="7" applyNumberFormat="1" applyFont="1" applyFill="1" applyBorder="1" applyAlignment="1" applyProtection="1">
      <alignment horizontal="center" vertical="center"/>
      <protection/>
    </xf>
    <xf numFmtId="196" fontId="4" fillId="31" borderId="13" xfId="7" applyNumberFormat="1" applyFont="1" applyFill="1" applyBorder="1" applyAlignment="1" applyProtection="1">
      <alignment horizontal="center" vertical="center"/>
      <protection/>
    </xf>
    <xf numFmtId="195" fontId="4" fillId="30" borderId="11" xfId="7" applyNumberFormat="1" applyFont="1" applyFill="1" applyBorder="1" applyAlignment="1" applyProtection="1">
      <alignment horizontal="left" vertical="center" wrapText="1"/>
      <protection/>
    </xf>
    <xf numFmtId="196" fontId="4" fillId="30" borderId="13" xfId="7" applyNumberFormat="1" applyFont="1" applyFill="1" applyBorder="1" applyAlignment="1" applyProtection="1">
      <alignment horizontal="center" vertical="center"/>
      <protection/>
    </xf>
    <xf numFmtId="196" fontId="4" fillId="31" borderId="10" xfId="9" applyNumberFormat="1" applyFont="1" applyFill="1" applyBorder="1" applyAlignment="1" applyProtection="1">
      <alignment horizontal="center" vertical="center"/>
      <protection/>
    </xf>
    <xf numFmtId="196" fontId="4" fillId="31" borderId="13" xfId="9" applyNumberFormat="1" applyFont="1" applyFill="1" applyBorder="1" applyAlignment="1" applyProtection="1">
      <alignment horizontal="center" vertical="center"/>
      <protection/>
    </xf>
    <xf numFmtId="195" fontId="4" fillId="30" borderId="11" xfId="9" applyNumberFormat="1" applyFont="1" applyFill="1" applyBorder="1" applyAlignment="1" applyProtection="1">
      <alignment horizontal="left" vertical="center" wrapText="1"/>
      <protection/>
    </xf>
    <xf numFmtId="196" fontId="4" fillId="30" borderId="13" xfId="9" applyNumberFormat="1" applyFont="1" applyFill="1" applyBorder="1" applyAlignment="1" applyProtection="1">
      <alignment horizontal="center" vertical="center"/>
      <protection/>
    </xf>
    <xf numFmtId="195" fontId="7" fillId="31" borderId="11" xfId="9" applyNumberFormat="1" applyFont="1" applyFill="1" applyBorder="1" applyAlignment="1" applyProtection="1">
      <alignment horizontal="left" vertical="center" wrapText="1"/>
      <protection/>
    </xf>
    <xf numFmtId="196" fontId="7" fillId="31" borderId="10" xfId="9" applyNumberFormat="1" applyFont="1" applyFill="1" applyBorder="1" applyAlignment="1" applyProtection="1">
      <alignment horizontal="center" vertical="center"/>
      <protection/>
    </xf>
    <xf numFmtId="196" fontId="7" fillId="31" borderId="13" xfId="9" applyNumberFormat="1" applyFont="1" applyFill="1" applyBorder="1" applyAlignment="1" applyProtection="1">
      <alignment horizontal="center" vertical="center"/>
      <protection/>
    </xf>
    <xf numFmtId="196" fontId="7" fillId="30" borderId="10" xfId="9" applyNumberFormat="1" applyFont="1" applyFill="1" applyBorder="1" applyAlignment="1" applyProtection="1">
      <alignment horizontal="center" vertical="center"/>
      <protection/>
    </xf>
    <xf numFmtId="196" fontId="7" fillId="30" borderId="13" xfId="9" applyNumberFormat="1" applyFont="1" applyFill="1" applyBorder="1" applyAlignment="1" applyProtection="1">
      <alignment horizontal="center" vertical="center"/>
      <protection/>
    </xf>
    <xf numFmtId="195" fontId="7" fillId="31" borderId="11" xfId="7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195" fontId="4" fillId="31" borderId="11" xfId="7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0" borderId="11" xfId="11" applyNumberFormat="1" applyFont="1" applyFill="1" applyBorder="1" applyAlignment="1" applyProtection="1">
      <alignment horizontal="left" vertical="center" wrapText="1"/>
      <protection/>
    </xf>
    <xf numFmtId="196" fontId="4" fillId="30" borderId="13" xfId="11" applyNumberFormat="1" applyFont="1" applyFill="1" applyBorder="1" applyAlignment="1" applyProtection="1">
      <alignment horizontal="center" vertical="center"/>
      <protection/>
    </xf>
    <xf numFmtId="195" fontId="4" fillId="30" borderId="11" xfId="11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11" applyNumberFormat="1" applyFont="1" applyFill="1" applyBorder="1" applyAlignment="1" applyProtection="1">
      <alignment horizontal="left" vertical="center" wrapText="1"/>
      <protection/>
    </xf>
    <xf numFmtId="49" fontId="7" fillId="30" borderId="11" xfId="7" applyNumberFormat="1" applyFont="1" applyFill="1" applyBorder="1" applyAlignment="1" applyProtection="1">
      <alignment horizontal="left" vertical="center" wrapText="1"/>
      <protection/>
    </xf>
    <xf numFmtId="49" fontId="7" fillId="31" borderId="11" xfId="7" applyNumberFormat="1" applyFont="1" applyFill="1" applyBorder="1" applyAlignment="1" applyProtection="1">
      <alignment horizontal="left" vertical="center" wrapText="1"/>
      <protection/>
    </xf>
    <xf numFmtId="49" fontId="4" fillId="30" borderId="11" xfId="7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 horizontal="left" vertical="center" wrapText="1"/>
    </xf>
    <xf numFmtId="49" fontId="4" fillId="30" borderId="11" xfId="9" applyNumberFormat="1" applyFont="1" applyFill="1" applyBorder="1" applyAlignment="1" applyProtection="1">
      <alignment horizontal="left" vertical="center" wrapText="1"/>
      <protection/>
    </xf>
    <xf numFmtId="195" fontId="7" fillId="30" borderId="11" xfId="7" applyNumberFormat="1" applyFont="1" applyFill="1" applyBorder="1" applyAlignment="1" applyProtection="1">
      <alignment horizontal="left" vertical="center" wrapText="1"/>
      <protection/>
    </xf>
    <xf numFmtId="195" fontId="7" fillId="30" borderId="11" xfId="9" applyNumberFormat="1" applyFont="1" applyFill="1" applyBorder="1" applyAlignment="1" applyProtection="1">
      <alignment horizontal="left" vertical="center" wrapText="1"/>
      <protection/>
    </xf>
    <xf numFmtId="195" fontId="7" fillId="0" borderId="11" xfId="7" applyNumberFormat="1" applyFont="1" applyFill="1" applyBorder="1" applyAlignment="1" applyProtection="1">
      <alignment horizontal="left" vertical="center" wrapText="1"/>
      <protection/>
    </xf>
    <xf numFmtId="195" fontId="7" fillId="30" borderId="11" xfId="5" applyNumberFormat="1" applyFont="1" applyFill="1" applyBorder="1" applyAlignment="1" applyProtection="1">
      <alignment horizontal="left" vertical="center" wrapText="1"/>
      <protection/>
    </xf>
    <xf numFmtId="196" fontId="4" fillId="30" borderId="13" xfId="0" applyNumberFormat="1" applyFont="1" applyFill="1" applyBorder="1" applyAlignment="1">
      <alignment horizontal="center" vertical="center"/>
    </xf>
    <xf numFmtId="195" fontId="7" fillId="30" borderId="11" xfId="0" applyNumberFormat="1" applyFont="1" applyFill="1" applyBorder="1" applyAlignment="1">
      <alignment horizontal="left" vertical="center" wrapText="1"/>
    </xf>
    <xf numFmtId="196" fontId="9" fillId="30" borderId="10" xfId="0" applyNumberFormat="1" applyFont="1" applyFill="1" applyBorder="1" applyAlignment="1">
      <alignment horizontal="center" vertical="center"/>
    </xf>
    <xf numFmtId="196" fontId="9" fillId="30" borderId="13" xfId="0" applyNumberFormat="1" applyFont="1" applyFill="1" applyBorder="1" applyAlignment="1">
      <alignment horizontal="center" vertical="center"/>
    </xf>
    <xf numFmtId="196" fontId="7" fillId="30" borderId="10" xfId="0" applyNumberFormat="1" applyFont="1" applyFill="1" applyBorder="1" applyAlignment="1">
      <alignment horizontal="center" vertical="center"/>
    </xf>
    <xf numFmtId="196" fontId="7" fillId="30" borderId="13" xfId="0" applyNumberFormat="1" applyFont="1" applyFill="1" applyBorder="1" applyAlignment="1">
      <alignment horizontal="center" vertical="center"/>
    </xf>
    <xf numFmtId="195" fontId="7" fillId="30" borderId="11" xfId="1" applyNumberFormat="1" applyFont="1" applyFill="1" applyBorder="1" applyAlignment="1" applyProtection="1">
      <alignment horizontal="left" vertical="center" wrapText="1"/>
      <protection/>
    </xf>
    <xf numFmtId="196" fontId="7" fillId="30" borderId="10" xfId="7" applyNumberFormat="1" applyFont="1" applyFill="1" applyBorder="1" applyAlignment="1" applyProtection="1">
      <alignment horizontal="center" vertical="center"/>
      <protection/>
    </xf>
    <xf numFmtId="196" fontId="7" fillId="30" borderId="13" xfId="7" applyNumberFormat="1" applyFont="1" applyFill="1" applyBorder="1" applyAlignment="1" applyProtection="1">
      <alignment horizontal="center" vertical="center"/>
      <protection/>
    </xf>
    <xf numFmtId="195" fontId="4" fillId="30" borderId="11" xfId="0" applyNumberFormat="1" applyFont="1" applyFill="1" applyBorder="1" applyAlignment="1">
      <alignment horizontal="left" vertical="center" wrapText="1"/>
    </xf>
    <xf numFmtId="196" fontId="7" fillId="30" borderId="10" xfId="5" applyNumberFormat="1" applyFont="1" applyFill="1" applyBorder="1" applyAlignment="1" applyProtection="1">
      <alignment horizontal="center" vertical="center"/>
      <protection/>
    </xf>
    <xf numFmtId="196" fontId="7" fillId="30" borderId="13" xfId="5" applyNumberFormat="1" applyFont="1" applyFill="1" applyBorder="1" applyAlignment="1" applyProtection="1">
      <alignment horizontal="center" vertical="center"/>
      <protection/>
    </xf>
    <xf numFmtId="195" fontId="7" fillId="34" borderId="11" xfId="1" applyNumberFormat="1" applyFont="1" applyFill="1" applyBorder="1" applyAlignment="1" applyProtection="1">
      <alignment horizontal="left" vertical="center" wrapText="1"/>
      <protection/>
    </xf>
    <xf numFmtId="196" fontId="7" fillId="34" borderId="10" xfId="1" applyNumberFormat="1" applyFont="1" applyFill="1" applyBorder="1" applyAlignment="1" applyProtection="1">
      <alignment horizontal="center" vertical="center"/>
      <protection/>
    </xf>
    <xf numFmtId="196" fontId="7" fillId="35" borderId="10" xfId="0" applyNumberFormat="1" applyFont="1" applyFill="1" applyBorder="1" applyAlignment="1">
      <alignment horizontal="center" vertical="center" wrapText="1"/>
    </xf>
    <xf numFmtId="196" fontId="7" fillId="35" borderId="10" xfId="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3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center" vertical="center" wrapText="1"/>
    </xf>
    <xf numFmtId="195" fontId="7" fillId="33" borderId="11" xfId="0" applyNumberFormat="1" applyFont="1" applyFill="1" applyBorder="1" applyAlignment="1">
      <alignment horizontal="left" vertical="center" wrapText="1"/>
    </xf>
    <xf numFmtId="196" fontId="4" fillId="30" borderId="10" xfId="0" applyNumberFormat="1" applyFont="1" applyFill="1" applyBorder="1" applyAlignment="1">
      <alignment horizontal="center" vertical="center" wrapText="1"/>
    </xf>
    <xf numFmtId="196" fontId="4" fillId="30" borderId="13" xfId="0" applyNumberFormat="1" applyFont="1" applyFill="1" applyBorder="1" applyAlignment="1">
      <alignment horizontal="center" vertical="center" wrapText="1"/>
    </xf>
    <xf numFmtId="195" fontId="7" fillId="0" borderId="11" xfId="0" applyNumberFormat="1" applyFont="1" applyBorder="1" applyAlignment="1">
      <alignment horizontal="left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 wrapText="1"/>
    </xf>
    <xf numFmtId="195" fontId="7" fillId="32" borderId="11" xfId="3" applyNumberFormat="1" applyFont="1" applyFill="1" applyBorder="1" applyAlignment="1" applyProtection="1">
      <alignment horizontal="left" vertical="center" wrapText="1"/>
      <protection/>
    </xf>
    <xf numFmtId="196" fontId="4" fillId="32" borderId="10" xfId="3" applyNumberFormat="1" applyFont="1" applyFill="1" applyBorder="1" applyAlignment="1" applyProtection="1">
      <alignment horizontal="center" vertical="center"/>
      <protection/>
    </xf>
    <xf numFmtId="196" fontId="4" fillId="32" borderId="13" xfId="3" applyNumberFormat="1" applyFont="1" applyFill="1" applyBorder="1" applyAlignment="1" applyProtection="1">
      <alignment horizontal="center" vertical="center"/>
      <protection/>
    </xf>
    <xf numFmtId="49" fontId="7" fillId="32" borderId="11" xfId="3" applyNumberFormat="1" applyFont="1" applyFill="1" applyBorder="1" applyAlignment="1" applyProtection="1">
      <alignment horizontal="left" vertical="center" wrapText="1"/>
      <protection/>
    </xf>
    <xf numFmtId="49" fontId="7" fillId="30" borderId="11" xfId="9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95" fontId="7" fillId="0" borderId="0" xfId="1" applyNumberFormat="1" applyFont="1" applyFill="1" applyBorder="1" applyAlignment="1" applyProtection="1">
      <alignment horizontal="left" vertical="center" wrapText="1"/>
      <protection/>
    </xf>
    <xf numFmtId="196" fontId="7" fillId="0" borderId="0" xfId="1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/>
    </xf>
    <xf numFmtId="0" fontId="8" fillId="3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195" fontId="7" fillId="36" borderId="10" xfId="0" applyNumberFormat="1" applyFont="1" applyFill="1" applyBorder="1" applyAlignment="1">
      <alignment horizontal="center" vertical="center" wrapText="1"/>
    </xf>
    <xf numFmtId="195" fontId="7" fillId="36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center" vertical="center" wrapText="1"/>
    </xf>
    <xf numFmtId="195" fontId="7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95" fontId="7" fillId="0" borderId="27" xfId="0" applyNumberFormat="1" applyFont="1" applyBorder="1" applyAlignment="1">
      <alignment horizontal="center" vertical="center" wrapText="1"/>
    </xf>
    <xf numFmtId="195" fontId="7" fillId="0" borderId="28" xfId="0" applyNumberFormat="1" applyFont="1" applyBorder="1" applyAlignment="1">
      <alignment horizontal="center" vertical="center" wrapText="1"/>
    </xf>
    <xf numFmtId="195" fontId="7" fillId="0" borderId="2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view="pageBreakPreview" zoomScale="85" zoomScaleSheetLayoutView="85" workbookViewId="0" topLeftCell="A18">
      <selection activeCell="C17" sqref="C17"/>
    </sheetView>
  </sheetViews>
  <sheetFormatPr defaultColWidth="9.140625" defaultRowHeight="12.75"/>
  <cols>
    <col min="1" max="1" width="10.7109375" style="9" customWidth="1"/>
    <col min="2" max="2" width="33.8515625" style="10" customWidth="1"/>
    <col min="3" max="3" width="14.28125" style="11" customWidth="1"/>
    <col min="4" max="4" width="16.00390625" style="11" customWidth="1"/>
    <col min="5" max="5" width="8.7109375" style="11" customWidth="1"/>
    <col min="6" max="6" width="12.28125" style="11" customWidth="1"/>
    <col min="7" max="7" width="13.00390625" style="12" customWidth="1"/>
    <col min="8" max="8" width="10.7109375" style="11" customWidth="1"/>
    <col min="9" max="9" width="11.7109375" style="11" customWidth="1"/>
    <col min="10" max="10" width="12.28125" style="11" customWidth="1"/>
    <col min="11" max="11" width="10.28125" style="11" customWidth="1"/>
    <col min="12" max="12" width="10.140625" style="11" customWidth="1"/>
    <col min="13" max="16384" width="9.140625" style="13" customWidth="1"/>
  </cols>
  <sheetData>
    <row r="1" spans="10:12" ht="84" customHeight="1">
      <c r="J1" s="172" t="s">
        <v>705</v>
      </c>
      <c r="K1" s="173"/>
      <c r="L1" s="173"/>
    </row>
    <row r="3" spans="1:12" ht="22.5" customHeight="1">
      <c r="A3" s="14"/>
      <c r="C3" s="14"/>
      <c r="D3" s="14"/>
      <c r="E3" s="14"/>
      <c r="F3" s="15"/>
      <c r="G3" s="14"/>
      <c r="H3" s="14"/>
      <c r="I3" s="13"/>
      <c r="J3" s="173" t="s">
        <v>702</v>
      </c>
      <c r="K3" s="173"/>
      <c r="L3" s="173"/>
    </row>
    <row r="4" spans="1:12" ht="18.75" customHeight="1">
      <c r="A4" s="14"/>
      <c r="C4" s="14"/>
      <c r="D4" s="14"/>
      <c r="E4" s="14"/>
      <c r="F4" s="15"/>
      <c r="G4" s="14"/>
      <c r="H4" s="14"/>
      <c r="I4" s="13"/>
      <c r="J4" s="173" t="s">
        <v>693</v>
      </c>
      <c r="K4" s="173"/>
      <c r="L4" s="173"/>
    </row>
    <row r="5" spans="1:12" ht="63.75" customHeight="1">
      <c r="A5" s="14"/>
      <c r="C5" s="14"/>
      <c r="D5" s="14"/>
      <c r="E5" s="14"/>
      <c r="F5" s="15"/>
      <c r="G5" s="14"/>
      <c r="H5" s="14"/>
      <c r="I5" s="13"/>
      <c r="J5" s="172" t="s">
        <v>416</v>
      </c>
      <c r="K5" s="172"/>
      <c r="L5" s="172"/>
    </row>
    <row r="6" spans="1:12" ht="20.25" customHeight="1">
      <c r="A6" s="14"/>
      <c r="C6" s="14"/>
      <c r="D6" s="14"/>
      <c r="E6" s="14"/>
      <c r="F6" s="15"/>
      <c r="G6" s="14"/>
      <c r="H6" s="14"/>
      <c r="I6" s="13"/>
      <c r="J6" s="171" t="s">
        <v>353</v>
      </c>
      <c r="K6" s="171"/>
      <c r="L6" s="171"/>
    </row>
    <row r="7" spans="1:12" ht="36.75" customHeight="1">
      <c r="A7" s="180" t="s">
        <v>366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2" ht="27" customHeight="1">
      <c r="A8" s="181" t="s">
        <v>708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2" ht="16.5" customHeight="1">
      <c r="A9" s="182" t="s">
        <v>695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ht="18" customHeight="1">
      <c r="A10" s="192" t="s">
        <v>726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2" ht="16.5" thickBot="1">
      <c r="A11" s="193" t="s">
        <v>142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24.75" customHeight="1">
      <c r="A12" s="183" t="s">
        <v>99</v>
      </c>
      <c r="B12" s="185" t="s">
        <v>143</v>
      </c>
      <c r="C12" s="174" t="s">
        <v>709</v>
      </c>
      <c r="D12" s="174" t="s">
        <v>710</v>
      </c>
      <c r="E12" s="176" t="s">
        <v>144</v>
      </c>
      <c r="F12" s="177"/>
      <c r="G12" s="177"/>
      <c r="H12" s="177"/>
      <c r="I12" s="177"/>
      <c r="J12" s="177"/>
      <c r="K12" s="177"/>
      <c r="L12" s="178"/>
    </row>
    <row r="13" spans="1:12" ht="25.5" customHeight="1">
      <c r="A13" s="184"/>
      <c r="B13" s="186"/>
      <c r="C13" s="175"/>
      <c r="D13" s="175"/>
      <c r="E13" s="175" t="s">
        <v>145</v>
      </c>
      <c r="F13" s="175" t="s">
        <v>146</v>
      </c>
      <c r="G13" s="175" t="s">
        <v>147</v>
      </c>
      <c r="H13" s="175" t="s">
        <v>148</v>
      </c>
      <c r="I13" s="175"/>
      <c r="J13" s="175"/>
      <c r="K13" s="175"/>
      <c r="L13" s="179"/>
    </row>
    <row r="14" spans="1:12" ht="110.25" customHeight="1">
      <c r="A14" s="184"/>
      <c r="B14" s="187"/>
      <c r="C14" s="175"/>
      <c r="D14" s="175"/>
      <c r="E14" s="175"/>
      <c r="F14" s="175"/>
      <c r="G14" s="175"/>
      <c r="H14" s="110" t="s">
        <v>149</v>
      </c>
      <c r="I14" s="110" t="s">
        <v>150</v>
      </c>
      <c r="J14" s="110" t="s">
        <v>694</v>
      </c>
      <c r="K14" s="164" t="s">
        <v>700</v>
      </c>
      <c r="L14" s="165" t="s">
        <v>701</v>
      </c>
    </row>
    <row r="15" spans="1:12" ht="15.75">
      <c r="A15" s="16">
        <v>1</v>
      </c>
      <c r="B15" s="17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9">
        <v>12</v>
      </c>
    </row>
    <row r="16" spans="1:12" ht="220.5">
      <c r="A16" s="16" t="s">
        <v>404</v>
      </c>
      <c r="B16" s="111" t="s">
        <v>396</v>
      </c>
      <c r="C16" s="20">
        <f>C20+C33+C38+C43+C212+C220+C231+C235+C240+C255+C260+C284+C288+C293+C301+C309+C310</f>
        <v>5646.599999999999</v>
      </c>
      <c r="D16" s="20">
        <f>E16+F16+G16</f>
        <v>5646.52</v>
      </c>
      <c r="E16" s="20">
        <f>E20+E33+E38+E43+E212+E220+E231+E235+E240+E255+E260+E284+E288+E293+E301+E309</f>
        <v>2505.97</v>
      </c>
      <c r="F16" s="20">
        <f>F20+F33+F38+F43+F212+F220+F231+F235+F240+F255+F260+F284+F288+F293+F301+F309</f>
        <v>815.75</v>
      </c>
      <c r="G16" s="20">
        <f>H16+I16+J16+K16+L16</f>
        <v>2324.8</v>
      </c>
      <c r="H16" s="20">
        <f>H20+H33+H38+H43+H212+H220+H231+H235+H240+H255+H260+H284+H288+H293+H301+H309</f>
        <v>600</v>
      </c>
      <c r="I16" s="20">
        <f>I20+I33+I38+I43+I212+I220+I231+I235+I240+I255+I260+I284+I288+I293+I301+I309</f>
        <v>0</v>
      </c>
      <c r="J16" s="20">
        <f>J20+J33+J38+J43+J212+J220+J231+J235+J240+J255+J260+J284+J288+J293+J301+J309</f>
        <v>0</v>
      </c>
      <c r="K16" s="20">
        <f>K20+K33+K38+K43+K212+K220+K231+K235+K240+K255+K260+K284+K288+K293+K301+K309</f>
        <v>235.7</v>
      </c>
      <c r="L16" s="21">
        <f>L20+L33+L38+L43+L212+L220+L231+L235+L240+L255+L260+L284+L288+L293+L301+L309</f>
        <v>1489.1000000000001</v>
      </c>
    </row>
    <row r="17" spans="1:12" ht="63">
      <c r="A17" s="16" t="s">
        <v>690</v>
      </c>
      <c r="B17" s="90" t="s">
        <v>397</v>
      </c>
      <c r="C17" s="112">
        <v>5646.6</v>
      </c>
      <c r="D17" s="22">
        <f aca="true" t="shared" si="0" ref="D17:D80">E17+F17+G17</f>
        <v>5646.6</v>
      </c>
      <c r="E17" s="22">
        <v>2506</v>
      </c>
      <c r="F17" s="42">
        <v>815.8</v>
      </c>
      <c r="G17" s="22">
        <f aca="true" t="shared" si="1" ref="G17:G80">H17+I17+J17+K17+L17</f>
        <v>2324.8</v>
      </c>
      <c r="H17" s="112">
        <v>600</v>
      </c>
      <c r="I17" s="22"/>
      <c r="J17" s="112"/>
      <c r="K17" s="112">
        <v>235.7</v>
      </c>
      <c r="L17" s="113">
        <v>1489.1</v>
      </c>
    </row>
    <row r="18" spans="1:12" ht="47.25">
      <c r="A18" s="16" t="s">
        <v>691</v>
      </c>
      <c r="B18" s="114" t="s">
        <v>398</v>
      </c>
      <c r="C18" s="115"/>
      <c r="D18" s="22">
        <f t="shared" si="0"/>
        <v>0</v>
      </c>
      <c r="E18" s="22"/>
      <c r="F18" s="41"/>
      <c r="G18" s="22">
        <f t="shared" si="1"/>
        <v>0</v>
      </c>
      <c r="H18" s="115"/>
      <c r="I18" s="22"/>
      <c r="J18" s="115"/>
      <c r="K18" s="115"/>
      <c r="L18" s="116"/>
    </row>
    <row r="19" spans="1:12" ht="31.5">
      <c r="A19" s="16" t="s">
        <v>692</v>
      </c>
      <c r="B19" s="114" t="s">
        <v>151</v>
      </c>
      <c r="C19" s="115"/>
      <c r="D19" s="22">
        <f t="shared" si="0"/>
        <v>0</v>
      </c>
      <c r="E19" s="22"/>
      <c r="F19" s="41"/>
      <c r="G19" s="22">
        <f t="shared" si="1"/>
        <v>0</v>
      </c>
      <c r="H19" s="115"/>
      <c r="I19" s="22"/>
      <c r="J19" s="115"/>
      <c r="K19" s="115"/>
      <c r="L19" s="116"/>
    </row>
    <row r="20" spans="1:12" ht="63">
      <c r="A20" s="16" t="s">
        <v>104</v>
      </c>
      <c r="B20" s="23" t="s">
        <v>152</v>
      </c>
      <c r="C20" s="24">
        <f>C21+C28</f>
        <v>0</v>
      </c>
      <c r="D20" s="20">
        <f t="shared" si="0"/>
        <v>0</v>
      </c>
      <c r="E20" s="24">
        <f>E21+E28</f>
        <v>0</v>
      </c>
      <c r="F20" s="24">
        <f>F21+F28</f>
        <v>0</v>
      </c>
      <c r="G20" s="20">
        <f t="shared" si="1"/>
        <v>0</v>
      </c>
      <c r="H20" s="24">
        <f>H21+H28</f>
        <v>0</v>
      </c>
      <c r="I20" s="24">
        <f>I21+I28</f>
        <v>0</v>
      </c>
      <c r="J20" s="24">
        <f>J21+J28</f>
        <v>0</v>
      </c>
      <c r="K20" s="24">
        <f>K21+K28</f>
        <v>0</v>
      </c>
      <c r="L20" s="25">
        <f>L21+L28</f>
        <v>0</v>
      </c>
    </row>
    <row r="21" spans="1:12" ht="31.5">
      <c r="A21" s="16" t="s">
        <v>374</v>
      </c>
      <c r="B21" s="7" t="s">
        <v>153</v>
      </c>
      <c r="C21" s="26">
        <f>C23+C24+C25+C26+C27</f>
        <v>0</v>
      </c>
      <c r="D21" s="27">
        <f t="shared" si="0"/>
        <v>0</v>
      </c>
      <c r="E21" s="26">
        <f>E23+E24+E25+E26+E27</f>
        <v>0</v>
      </c>
      <c r="F21" s="26">
        <f>F23+F24+F25+F26+F27</f>
        <v>0</v>
      </c>
      <c r="G21" s="27">
        <f t="shared" si="1"/>
        <v>0</v>
      </c>
      <c r="H21" s="26">
        <f>H23+H24+H25+H26+H27</f>
        <v>0</v>
      </c>
      <c r="I21" s="26">
        <f>I23+I24+I25+I26+I27</f>
        <v>0</v>
      </c>
      <c r="J21" s="26">
        <f>J23+J24+J25+J26+J27</f>
        <v>0</v>
      </c>
      <c r="K21" s="26">
        <f>K23+K24+K25+K26+K27</f>
        <v>0</v>
      </c>
      <c r="L21" s="28">
        <f>L23+L24+L25+L26+L27</f>
        <v>0</v>
      </c>
    </row>
    <row r="22" spans="1:12" ht="15.75">
      <c r="A22" s="16"/>
      <c r="B22" s="29" t="s">
        <v>154</v>
      </c>
      <c r="C22" s="30"/>
      <c r="D22" s="22"/>
      <c r="E22" s="30"/>
      <c r="F22" s="30"/>
      <c r="G22" s="22"/>
      <c r="H22" s="30"/>
      <c r="I22" s="22"/>
      <c r="J22" s="30"/>
      <c r="K22" s="30"/>
      <c r="L22" s="31"/>
    </row>
    <row r="23" spans="1:12" ht="15.75">
      <c r="A23" s="16" t="s">
        <v>417</v>
      </c>
      <c r="B23" s="32" t="s">
        <v>155</v>
      </c>
      <c r="C23" s="33"/>
      <c r="D23" s="22">
        <f t="shared" si="0"/>
        <v>0</v>
      </c>
      <c r="E23" s="34"/>
      <c r="F23" s="34"/>
      <c r="G23" s="22">
        <f t="shared" si="1"/>
        <v>0</v>
      </c>
      <c r="H23" s="33"/>
      <c r="I23" s="22"/>
      <c r="J23" s="33"/>
      <c r="K23" s="33"/>
      <c r="L23" s="35"/>
    </row>
    <row r="24" spans="1:12" ht="15.75">
      <c r="A24" s="16" t="s">
        <v>418</v>
      </c>
      <c r="B24" s="36" t="s">
        <v>156</v>
      </c>
      <c r="C24" s="37"/>
      <c r="D24" s="22">
        <f t="shared" si="0"/>
        <v>0</v>
      </c>
      <c r="E24" s="38"/>
      <c r="F24" s="38"/>
      <c r="G24" s="22">
        <f t="shared" si="1"/>
        <v>0</v>
      </c>
      <c r="H24" s="37"/>
      <c r="I24" s="22"/>
      <c r="J24" s="37"/>
      <c r="K24" s="37"/>
      <c r="L24" s="39"/>
    </row>
    <row r="25" spans="1:12" ht="15.75">
      <c r="A25" s="16" t="s">
        <v>419</v>
      </c>
      <c r="B25" s="32" t="s">
        <v>157</v>
      </c>
      <c r="C25" s="33"/>
      <c r="D25" s="22">
        <f t="shared" si="0"/>
        <v>0</v>
      </c>
      <c r="E25" s="34"/>
      <c r="F25" s="34"/>
      <c r="G25" s="22">
        <f t="shared" si="1"/>
        <v>0</v>
      </c>
      <c r="H25" s="33"/>
      <c r="I25" s="22"/>
      <c r="J25" s="33"/>
      <c r="K25" s="33"/>
      <c r="L25" s="35"/>
    </row>
    <row r="26" spans="1:12" ht="15.75">
      <c r="A26" s="16" t="s">
        <v>420</v>
      </c>
      <c r="B26" s="40" t="s">
        <v>158</v>
      </c>
      <c r="C26" s="41"/>
      <c r="D26" s="22">
        <f t="shared" si="0"/>
        <v>0</v>
      </c>
      <c r="E26" s="42"/>
      <c r="F26" s="42"/>
      <c r="G26" s="22">
        <f t="shared" si="1"/>
        <v>0</v>
      </c>
      <c r="H26" s="41"/>
      <c r="I26" s="22"/>
      <c r="J26" s="41"/>
      <c r="K26" s="41"/>
      <c r="L26" s="43"/>
    </row>
    <row r="27" spans="1:12" ht="15.75">
      <c r="A27" s="16" t="s">
        <v>421</v>
      </c>
      <c r="B27" s="40" t="s">
        <v>159</v>
      </c>
      <c r="C27" s="41"/>
      <c r="D27" s="22">
        <f t="shared" si="0"/>
        <v>0</v>
      </c>
      <c r="E27" s="42"/>
      <c r="F27" s="42"/>
      <c r="G27" s="22">
        <f t="shared" si="1"/>
        <v>0</v>
      </c>
      <c r="H27" s="41"/>
      <c r="I27" s="22"/>
      <c r="J27" s="41"/>
      <c r="K27" s="41"/>
      <c r="L27" s="43"/>
    </row>
    <row r="28" spans="1:12" ht="47.25">
      <c r="A28" s="16" t="s">
        <v>422</v>
      </c>
      <c r="B28" s="7" t="s">
        <v>160</v>
      </c>
      <c r="C28" s="26">
        <f>C30+C31+C32</f>
        <v>0</v>
      </c>
      <c r="D28" s="27">
        <f t="shared" si="0"/>
        <v>0</v>
      </c>
      <c r="E28" s="26">
        <f>E30+E31+E32</f>
        <v>0</v>
      </c>
      <c r="F28" s="26">
        <f>F30+F31+F32</f>
        <v>0</v>
      </c>
      <c r="G28" s="27">
        <f t="shared" si="1"/>
        <v>0</v>
      </c>
      <c r="H28" s="26">
        <f>H30+H31+H32</f>
        <v>0</v>
      </c>
      <c r="I28" s="26">
        <f>I30+I31+I32</f>
        <v>0</v>
      </c>
      <c r="J28" s="26">
        <f>J30+J31+J32</f>
        <v>0</v>
      </c>
      <c r="K28" s="26">
        <f>K30+K31+K32</f>
        <v>0</v>
      </c>
      <c r="L28" s="28">
        <f>L30+L31+L32</f>
        <v>0</v>
      </c>
    </row>
    <row r="29" spans="1:12" ht="15.75">
      <c r="A29" s="16"/>
      <c r="B29" s="29" t="s">
        <v>154</v>
      </c>
      <c r="C29" s="30"/>
      <c r="D29" s="22"/>
      <c r="E29" s="30"/>
      <c r="F29" s="30"/>
      <c r="G29" s="22"/>
      <c r="H29" s="30"/>
      <c r="I29" s="22"/>
      <c r="J29" s="30"/>
      <c r="K29" s="30"/>
      <c r="L29" s="31"/>
    </row>
    <row r="30" spans="1:12" ht="31.5">
      <c r="A30" s="16" t="s">
        <v>423</v>
      </c>
      <c r="B30" s="40" t="s">
        <v>161</v>
      </c>
      <c r="C30" s="41"/>
      <c r="D30" s="22">
        <f t="shared" si="0"/>
        <v>0</v>
      </c>
      <c r="E30" s="42"/>
      <c r="F30" s="42"/>
      <c r="G30" s="22">
        <f t="shared" si="1"/>
        <v>0</v>
      </c>
      <c r="H30" s="42"/>
      <c r="I30" s="22"/>
      <c r="J30" s="41"/>
      <c r="K30" s="41"/>
      <c r="L30" s="43"/>
    </row>
    <row r="31" spans="1:12" ht="47.25">
      <c r="A31" s="16" t="s">
        <v>424</v>
      </c>
      <c r="B31" s="40" t="s">
        <v>162</v>
      </c>
      <c r="C31" s="41"/>
      <c r="D31" s="22">
        <f t="shared" si="0"/>
        <v>0</v>
      </c>
      <c r="E31" s="42"/>
      <c r="F31" s="42"/>
      <c r="G31" s="22">
        <f t="shared" si="1"/>
        <v>0</v>
      </c>
      <c r="H31" s="42"/>
      <c r="I31" s="22"/>
      <c r="J31" s="41"/>
      <c r="K31" s="41"/>
      <c r="L31" s="43"/>
    </row>
    <row r="32" spans="1:12" ht="15.75">
      <c r="A32" s="16" t="s">
        <v>425</v>
      </c>
      <c r="B32" s="40" t="s">
        <v>159</v>
      </c>
      <c r="C32" s="41"/>
      <c r="D32" s="22">
        <f t="shared" si="0"/>
        <v>0</v>
      </c>
      <c r="E32" s="42"/>
      <c r="F32" s="42"/>
      <c r="G32" s="22">
        <f t="shared" si="1"/>
        <v>0</v>
      </c>
      <c r="H32" s="42"/>
      <c r="I32" s="22"/>
      <c r="J32" s="41"/>
      <c r="K32" s="41"/>
      <c r="L32" s="43"/>
    </row>
    <row r="33" spans="1:12" ht="78.75">
      <c r="A33" s="16" t="s">
        <v>426</v>
      </c>
      <c r="B33" s="23" t="s">
        <v>163</v>
      </c>
      <c r="C33" s="44">
        <f>C35+C36+C37</f>
        <v>0</v>
      </c>
      <c r="D33" s="20">
        <f t="shared" si="0"/>
        <v>0</v>
      </c>
      <c r="E33" s="44">
        <f>E35+E36+E37</f>
        <v>0</v>
      </c>
      <c r="F33" s="44">
        <f>F35+F36+F37</f>
        <v>0</v>
      </c>
      <c r="G33" s="20">
        <f t="shared" si="1"/>
        <v>0</v>
      </c>
      <c r="H33" s="44">
        <f>H35+H36+H37</f>
        <v>0</v>
      </c>
      <c r="I33" s="44">
        <f>I35+I36+I37</f>
        <v>0</v>
      </c>
      <c r="J33" s="44">
        <f>J35+J36+J37</f>
        <v>0</v>
      </c>
      <c r="K33" s="44">
        <f>K35+K36+K37</f>
        <v>0</v>
      </c>
      <c r="L33" s="45">
        <f>L35+L36+L37</f>
        <v>0</v>
      </c>
    </row>
    <row r="34" spans="1:12" ht="15.75">
      <c r="A34" s="16"/>
      <c r="B34" s="46" t="s">
        <v>154</v>
      </c>
      <c r="C34" s="47"/>
      <c r="D34" s="22"/>
      <c r="E34" s="47"/>
      <c r="F34" s="47"/>
      <c r="G34" s="22"/>
      <c r="H34" s="47"/>
      <c r="I34" s="22"/>
      <c r="J34" s="47"/>
      <c r="K34" s="47"/>
      <c r="L34" s="48"/>
    </row>
    <row r="35" spans="1:12" ht="15.75">
      <c r="A35" s="16" t="s">
        <v>427</v>
      </c>
      <c r="B35" s="40" t="s">
        <v>164</v>
      </c>
      <c r="C35" s="41"/>
      <c r="D35" s="22">
        <f t="shared" si="0"/>
        <v>0</v>
      </c>
      <c r="E35" s="42"/>
      <c r="F35" s="42"/>
      <c r="G35" s="22">
        <f t="shared" si="1"/>
        <v>0</v>
      </c>
      <c r="H35" s="41"/>
      <c r="I35" s="22"/>
      <c r="J35" s="41"/>
      <c r="K35" s="41"/>
      <c r="L35" s="43"/>
    </row>
    <row r="36" spans="1:12" ht="15.75">
      <c r="A36" s="16" t="s">
        <v>428</v>
      </c>
      <c r="B36" s="40" t="s">
        <v>165</v>
      </c>
      <c r="C36" s="41"/>
      <c r="D36" s="22">
        <f t="shared" si="0"/>
        <v>0</v>
      </c>
      <c r="E36" s="42"/>
      <c r="F36" s="42"/>
      <c r="G36" s="22">
        <f t="shared" si="1"/>
        <v>0</v>
      </c>
      <c r="H36" s="41"/>
      <c r="I36" s="22"/>
      <c r="J36" s="41"/>
      <c r="K36" s="41"/>
      <c r="L36" s="43"/>
    </row>
    <row r="37" spans="1:12" ht="15.75">
      <c r="A37" s="16" t="s">
        <v>429</v>
      </c>
      <c r="B37" s="40" t="s">
        <v>166</v>
      </c>
      <c r="C37" s="41"/>
      <c r="D37" s="22">
        <f t="shared" si="0"/>
        <v>0</v>
      </c>
      <c r="E37" s="42"/>
      <c r="F37" s="42"/>
      <c r="G37" s="22">
        <f t="shared" si="1"/>
        <v>0</v>
      </c>
      <c r="H37" s="41"/>
      <c r="I37" s="22"/>
      <c r="J37" s="41"/>
      <c r="K37" s="41"/>
      <c r="L37" s="43"/>
    </row>
    <row r="38" spans="1:12" ht="47.25">
      <c r="A38" s="16" t="s">
        <v>430</v>
      </c>
      <c r="B38" s="23" t="s">
        <v>167</v>
      </c>
      <c r="C38" s="44">
        <f>C40+C41+C42</f>
        <v>0</v>
      </c>
      <c r="D38" s="20">
        <f t="shared" si="0"/>
        <v>0</v>
      </c>
      <c r="E38" s="44">
        <f>E40+E41+E42</f>
        <v>0</v>
      </c>
      <c r="F38" s="44">
        <f>F40+F41+F42</f>
        <v>0</v>
      </c>
      <c r="G38" s="20">
        <f t="shared" si="1"/>
        <v>0</v>
      </c>
      <c r="H38" s="44">
        <f>H40+H41+H42</f>
        <v>0</v>
      </c>
      <c r="I38" s="44">
        <f>I40+I41+I42</f>
        <v>0</v>
      </c>
      <c r="J38" s="44">
        <f>J40+J41+J42</f>
        <v>0</v>
      </c>
      <c r="K38" s="44">
        <f>K40+K41+K42</f>
        <v>0</v>
      </c>
      <c r="L38" s="45">
        <f>L40+L41+L42</f>
        <v>0</v>
      </c>
    </row>
    <row r="39" spans="1:12" ht="15.75">
      <c r="A39" s="16"/>
      <c r="B39" s="46" t="s">
        <v>154</v>
      </c>
      <c r="C39" s="47"/>
      <c r="D39" s="22"/>
      <c r="E39" s="47"/>
      <c r="F39" s="47"/>
      <c r="G39" s="22"/>
      <c r="H39" s="47"/>
      <c r="I39" s="22"/>
      <c r="J39" s="47"/>
      <c r="K39" s="47"/>
      <c r="L39" s="48"/>
    </row>
    <row r="40" spans="1:12" ht="15.75">
      <c r="A40" s="16" t="s">
        <v>431</v>
      </c>
      <c r="B40" s="49" t="s">
        <v>168</v>
      </c>
      <c r="C40" s="50"/>
      <c r="D40" s="22">
        <f t="shared" si="0"/>
        <v>0</v>
      </c>
      <c r="E40" s="51"/>
      <c r="F40" s="51"/>
      <c r="G40" s="22">
        <f t="shared" si="1"/>
        <v>0</v>
      </c>
      <c r="H40" s="50"/>
      <c r="I40" s="22"/>
      <c r="J40" s="50"/>
      <c r="K40" s="50"/>
      <c r="L40" s="52"/>
    </row>
    <row r="41" spans="1:12" ht="15.75">
      <c r="A41" s="16" t="s">
        <v>432</v>
      </c>
      <c r="B41" s="49" t="s">
        <v>169</v>
      </c>
      <c r="C41" s="50"/>
      <c r="D41" s="22">
        <f t="shared" si="0"/>
        <v>0</v>
      </c>
      <c r="E41" s="51"/>
      <c r="F41" s="51"/>
      <c r="G41" s="22">
        <f t="shared" si="1"/>
        <v>0</v>
      </c>
      <c r="H41" s="50"/>
      <c r="I41" s="22"/>
      <c r="J41" s="50"/>
      <c r="K41" s="50"/>
      <c r="L41" s="52"/>
    </row>
    <row r="42" spans="1:12" ht="15.75">
      <c r="A42" s="16" t="s">
        <v>433</v>
      </c>
      <c r="B42" s="49" t="s">
        <v>170</v>
      </c>
      <c r="C42" s="50"/>
      <c r="D42" s="22">
        <f t="shared" si="0"/>
        <v>0</v>
      </c>
      <c r="E42" s="51"/>
      <c r="F42" s="51"/>
      <c r="G42" s="22">
        <f t="shared" si="1"/>
        <v>0</v>
      </c>
      <c r="H42" s="50"/>
      <c r="I42" s="22"/>
      <c r="J42" s="50"/>
      <c r="K42" s="50"/>
      <c r="L42" s="52"/>
    </row>
    <row r="43" spans="1:12" ht="47.25">
      <c r="A43" s="16" t="s">
        <v>434</v>
      </c>
      <c r="B43" s="23" t="s">
        <v>171</v>
      </c>
      <c r="C43" s="24">
        <f>C44+C128+C143+C152+C155+C156+C169+C174+C178+C185+C190+C194+C199+C205+C209</f>
        <v>446.90000000000003</v>
      </c>
      <c r="D43" s="20">
        <f t="shared" si="0"/>
        <v>446.85</v>
      </c>
      <c r="E43" s="24">
        <f>E44+E128+E143+E152+E155+E156+E169+E174+E178+E185+E190+E194+E199+E205+E209</f>
        <v>0</v>
      </c>
      <c r="F43" s="24">
        <f>F44+F128+F143+F152+F155+F156+F169+F174+F178+F185+F190+F194+F199+F205+F209</f>
        <v>54.85</v>
      </c>
      <c r="G43" s="20">
        <f t="shared" si="1"/>
        <v>392</v>
      </c>
      <c r="H43" s="24">
        <f>H44+H128+H143+H152+H155+H156+H169+H174+H178+H185+H190+H194+H199+H205+H209</f>
        <v>0</v>
      </c>
      <c r="I43" s="24">
        <f>I44+I128+I143+I152+I155+I156+I169+I174+I178+I185+I190+I194+I199+I205+I209</f>
        <v>0</v>
      </c>
      <c r="J43" s="24">
        <f>J44+J128+J143+J152+J155+J156+J169+J174+J178+J185+J190+J194+J199+J205+J209</f>
        <v>0</v>
      </c>
      <c r="K43" s="24">
        <f>K44+K128+K143+K152+K155+K156+K169+K174+K178+K185+K190+K194+K199+K205+K209</f>
        <v>0</v>
      </c>
      <c r="L43" s="25">
        <f>L44+L128+L143+L152+L155+L156+L169+L174+L178+L185+L190+L194+L199+L205+L209</f>
        <v>392</v>
      </c>
    </row>
    <row r="44" spans="1:12" ht="31.5">
      <c r="A44" s="16" t="s">
        <v>435</v>
      </c>
      <c r="B44" s="8" t="s">
        <v>172</v>
      </c>
      <c r="C44" s="53">
        <f>C45+C59+C70+C81+C82+C89+C95+C105+C117+C127</f>
        <v>0</v>
      </c>
      <c r="D44" s="54">
        <f t="shared" si="0"/>
        <v>0</v>
      </c>
      <c r="E44" s="53">
        <f>E45+E59+E70+E81+E82+E89+E95+E105+E117+E127</f>
        <v>0</v>
      </c>
      <c r="F44" s="53">
        <f>F45+F59+F70+F81+F82+F89+F95+F105+F117+F127</f>
        <v>0</v>
      </c>
      <c r="G44" s="54">
        <f t="shared" si="1"/>
        <v>0</v>
      </c>
      <c r="H44" s="53">
        <f>H45+H59+H70+H81+H82+H89+H95+H105+H117+H127</f>
        <v>0</v>
      </c>
      <c r="I44" s="53">
        <f>I45+I59+I70+I81+I82+I89+I95+I105+I117+I127</f>
        <v>0</v>
      </c>
      <c r="J44" s="53">
        <f>J45+J59+J70+J81+J82+J89+J95+J105+J117+J127</f>
        <v>0</v>
      </c>
      <c r="K44" s="53">
        <f>K45+K59+K70+K81+K82+K89+K95+K105+K117+K127</f>
        <v>0</v>
      </c>
      <c r="L44" s="55">
        <f>L45+L59+L70+L81+L82+L89+L95+L105+L117+L127</f>
        <v>0</v>
      </c>
    </row>
    <row r="45" spans="1:12" ht="47.25">
      <c r="A45" s="16" t="s">
        <v>436</v>
      </c>
      <c r="B45" s="69" t="s">
        <v>173</v>
      </c>
      <c r="C45" s="56">
        <f>C47+C48+C49+C50+C51+C52+C53+C54+C55+C56+C57+C58</f>
        <v>0</v>
      </c>
      <c r="D45" s="27">
        <f t="shared" si="0"/>
        <v>0</v>
      </c>
      <c r="E45" s="56">
        <f>E47+E48+E49+E50+E51+E52+E53+E54+E55+E56+E57+E58</f>
        <v>0</v>
      </c>
      <c r="F45" s="56">
        <f>F47+F48+F49+F50+F51+F52+F53+F54+F55+F56+F57+F58</f>
        <v>0</v>
      </c>
      <c r="G45" s="27">
        <f t="shared" si="1"/>
        <v>0</v>
      </c>
      <c r="H45" s="56">
        <f>H47+H48+H49+H50+H51+H52+H53+H54+H55+H56+H57+H58</f>
        <v>0</v>
      </c>
      <c r="I45" s="56">
        <f>I47+I48+I49+I50+I51+I52+I53+I54+I55+I56+I57+I58</f>
        <v>0</v>
      </c>
      <c r="J45" s="56">
        <f>J47+J48+J49+J50+J51+J52+J53+J54+J55+J56+J57+J58</f>
        <v>0</v>
      </c>
      <c r="K45" s="56">
        <f>K47+K48+K49+K50+K51+K52+K53+K54+K55+K56+K57+K58</f>
        <v>0</v>
      </c>
      <c r="L45" s="57">
        <f>L47+L48+L49+L50+L51+L52+L53+L54+L55+L56+L57+L58</f>
        <v>0</v>
      </c>
    </row>
    <row r="46" spans="1:12" ht="15.75">
      <c r="A46" s="16"/>
      <c r="B46" s="58" t="s">
        <v>148</v>
      </c>
      <c r="C46" s="51"/>
      <c r="D46" s="22"/>
      <c r="E46" s="51"/>
      <c r="F46" s="51"/>
      <c r="G46" s="22"/>
      <c r="H46" s="51"/>
      <c r="I46" s="22"/>
      <c r="J46" s="51"/>
      <c r="K46" s="51"/>
      <c r="L46" s="59"/>
    </row>
    <row r="47" spans="1:12" ht="31.5">
      <c r="A47" s="16" t="s">
        <v>437</v>
      </c>
      <c r="B47" s="36" t="s">
        <v>174</v>
      </c>
      <c r="C47" s="37"/>
      <c r="D47" s="22">
        <f t="shared" si="0"/>
        <v>0</v>
      </c>
      <c r="E47" s="38"/>
      <c r="F47" s="38"/>
      <c r="G47" s="22">
        <f t="shared" si="1"/>
        <v>0</v>
      </c>
      <c r="H47" s="37"/>
      <c r="I47" s="22"/>
      <c r="J47" s="37"/>
      <c r="K47" s="37"/>
      <c r="L47" s="39"/>
    </row>
    <row r="48" spans="1:12" ht="31.5">
      <c r="A48" s="16" t="s">
        <v>438</v>
      </c>
      <c r="B48" s="40" t="s">
        <v>175</v>
      </c>
      <c r="C48" s="41"/>
      <c r="D48" s="22">
        <f t="shared" si="0"/>
        <v>0</v>
      </c>
      <c r="E48" s="42"/>
      <c r="F48" s="42"/>
      <c r="G48" s="22">
        <f t="shared" si="1"/>
        <v>0</v>
      </c>
      <c r="H48" s="41"/>
      <c r="I48" s="22"/>
      <c r="J48" s="41"/>
      <c r="K48" s="41"/>
      <c r="L48" s="43"/>
    </row>
    <row r="49" spans="1:12" ht="31.5">
      <c r="A49" s="16" t="s">
        <v>439</v>
      </c>
      <c r="B49" s="40" t="s">
        <v>176</v>
      </c>
      <c r="C49" s="41"/>
      <c r="D49" s="22">
        <f t="shared" si="0"/>
        <v>0</v>
      </c>
      <c r="E49" s="42"/>
      <c r="F49" s="42"/>
      <c r="G49" s="22">
        <f t="shared" si="1"/>
        <v>0</v>
      </c>
      <c r="H49" s="41"/>
      <c r="I49" s="22"/>
      <c r="J49" s="41"/>
      <c r="K49" s="41"/>
      <c r="L49" s="43"/>
    </row>
    <row r="50" spans="1:12" ht="15.75">
      <c r="A50" s="16" t="s">
        <v>440</v>
      </c>
      <c r="B50" s="40" t="s">
        <v>177</v>
      </c>
      <c r="C50" s="41"/>
      <c r="D50" s="22">
        <f t="shared" si="0"/>
        <v>0</v>
      </c>
      <c r="E50" s="42"/>
      <c r="F50" s="42"/>
      <c r="G50" s="22">
        <f t="shared" si="1"/>
        <v>0</v>
      </c>
      <c r="H50" s="41"/>
      <c r="I50" s="22"/>
      <c r="J50" s="41"/>
      <c r="K50" s="41"/>
      <c r="L50" s="43"/>
    </row>
    <row r="51" spans="1:12" ht="31.5">
      <c r="A51" s="16" t="s">
        <v>441</v>
      </c>
      <c r="B51" s="40" t="s">
        <v>178</v>
      </c>
      <c r="C51" s="41"/>
      <c r="D51" s="22">
        <f t="shared" si="0"/>
        <v>0</v>
      </c>
      <c r="E51" s="42"/>
      <c r="F51" s="42"/>
      <c r="G51" s="22">
        <f t="shared" si="1"/>
        <v>0</v>
      </c>
      <c r="H51" s="41"/>
      <c r="I51" s="22"/>
      <c r="J51" s="41"/>
      <c r="K51" s="41"/>
      <c r="L51" s="43"/>
    </row>
    <row r="52" spans="1:12" ht="15.75">
      <c r="A52" s="16" t="s">
        <v>442</v>
      </c>
      <c r="B52" s="40" t="s">
        <v>179</v>
      </c>
      <c r="C52" s="41"/>
      <c r="D52" s="22">
        <f t="shared" si="0"/>
        <v>0</v>
      </c>
      <c r="E52" s="42"/>
      <c r="F52" s="42"/>
      <c r="G52" s="22">
        <f t="shared" si="1"/>
        <v>0</v>
      </c>
      <c r="H52" s="41"/>
      <c r="I52" s="22"/>
      <c r="J52" s="41"/>
      <c r="K52" s="41"/>
      <c r="L52" s="43"/>
    </row>
    <row r="53" spans="1:12" ht="47.25">
      <c r="A53" s="16" t="s">
        <v>443</v>
      </c>
      <c r="B53" s="40" t="s">
        <v>180</v>
      </c>
      <c r="C53" s="41"/>
      <c r="D53" s="22">
        <f t="shared" si="0"/>
        <v>0</v>
      </c>
      <c r="E53" s="42"/>
      <c r="F53" s="42"/>
      <c r="G53" s="22">
        <f t="shared" si="1"/>
        <v>0</v>
      </c>
      <c r="H53" s="41"/>
      <c r="I53" s="22"/>
      <c r="J53" s="41"/>
      <c r="K53" s="41"/>
      <c r="L53" s="43"/>
    </row>
    <row r="54" spans="1:12" ht="47.25">
      <c r="A54" s="16" t="s">
        <v>444</v>
      </c>
      <c r="B54" s="40" t="s">
        <v>181</v>
      </c>
      <c r="C54" s="41"/>
      <c r="D54" s="22">
        <f t="shared" si="0"/>
        <v>0</v>
      </c>
      <c r="E54" s="42"/>
      <c r="F54" s="42"/>
      <c r="G54" s="22">
        <f t="shared" si="1"/>
        <v>0</v>
      </c>
      <c r="H54" s="41"/>
      <c r="I54" s="22"/>
      <c r="J54" s="41"/>
      <c r="K54" s="41"/>
      <c r="L54" s="43"/>
    </row>
    <row r="55" spans="1:12" ht="31.5">
      <c r="A55" s="16" t="s">
        <v>445</v>
      </c>
      <c r="B55" s="40" t="s">
        <v>182</v>
      </c>
      <c r="C55" s="41"/>
      <c r="D55" s="22">
        <f t="shared" si="0"/>
        <v>0</v>
      </c>
      <c r="E55" s="42"/>
      <c r="F55" s="42"/>
      <c r="G55" s="22">
        <f t="shared" si="1"/>
        <v>0</v>
      </c>
      <c r="H55" s="41"/>
      <c r="I55" s="22"/>
      <c r="J55" s="41"/>
      <c r="K55" s="41"/>
      <c r="L55" s="43"/>
    </row>
    <row r="56" spans="1:12" ht="31.5">
      <c r="A56" s="16" t="s">
        <v>446</v>
      </c>
      <c r="B56" s="40" t="s">
        <v>183</v>
      </c>
      <c r="C56" s="41"/>
      <c r="D56" s="22">
        <f t="shared" si="0"/>
        <v>0</v>
      </c>
      <c r="E56" s="42"/>
      <c r="F56" s="42"/>
      <c r="G56" s="22">
        <f t="shared" si="1"/>
        <v>0</v>
      </c>
      <c r="H56" s="41"/>
      <c r="I56" s="22"/>
      <c r="J56" s="41"/>
      <c r="K56" s="41"/>
      <c r="L56" s="43"/>
    </row>
    <row r="57" spans="1:12" ht="31.5">
      <c r="A57" s="16" t="s">
        <v>447</v>
      </c>
      <c r="B57" s="32" t="s">
        <v>184</v>
      </c>
      <c r="C57" s="33"/>
      <c r="D57" s="22">
        <f t="shared" si="0"/>
        <v>0</v>
      </c>
      <c r="E57" s="34"/>
      <c r="F57" s="34"/>
      <c r="G57" s="22">
        <f t="shared" si="1"/>
        <v>0</v>
      </c>
      <c r="H57" s="33"/>
      <c r="I57" s="22"/>
      <c r="J57" s="33"/>
      <c r="K57" s="33"/>
      <c r="L57" s="35"/>
    </row>
    <row r="58" spans="1:12" ht="15.75">
      <c r="A58" s="16" t="s">
        <v>448</v>
      </c>
      <c r="B58" s="32" t="s">
        <v>185</v>
      </c>
      <c r="C58" s="33"/>
      <c r="D58" s="22">
        <f t="shared" si="0"/>
        <v>0</v>
      </c>
      <c r="E58" s="34"/>
      <c r="F58" s="34"/>
      <c r="G58" s="22">
        <f t="shared" si="1"/>
        <v>0</v>
      </c>
      <c r="H58" s="33"/>
      <c r="I58" s="22"/>
      <c r="J58" s="33"/>
      <c r="K58" s="33"/>
      <c r="L58" s="35"/>
    </row>
    <row r="59" spans="1:12" ht="31.5">
      <c r="A59" s="16" t="s">
        <v>449</v>
      </c>
      <c r="B59" s="64" t="s">
        <v>186</v>
      </c>
      <c r="C59" s="60">
        <f>C61+C62+C63+C64+C65+C66+C67+C68+C69</f>
        <v>0</v>
      </c>
      <c r="D59" s="27">
        <f t="shared" si="0"/>
        <v>0</v>
      </c>
      <c r="E59" s="60">
        <f>E61+E62+E63+E64+E65+E66+E67+E68+E69</f>
        <v>0</v>
      </c>
      <c r="F59" s="60">
        <f>F61+F62+F63+F64+F65+F66+F67+F68+F69</f>
        <v>0</v>
      </c>
      <c r="G59" s="27">
        <f t="shared" si="1"/>
        <v>0</v>
      </c>
      <c r="H59" s="60">
        <f>H61+H62+H63+H64+H65+H66+H67+H68+H69</f>
        <v>0</v>
      </c>
      <c r="I59" s="60">
        <f>I61+I62+I63+I64+I65+I66+I67+I68+I69</f>
        <v>0</v>
      </c>
      <c r="J59" s="60">
        <f>J61+J62+J63+J64+J65+J66+J67+J68+J69</f>
        <v>0</v>
      </c>
      <c r="K59" s="60">
        <f>K61+K62+K63+K64+K65+K66+K67+K68+K69</f>
        <v>0</v>
      </c>
      <c r="L59" s="61">
        <f>L61+L62+L63+L64+L65+L66+L67+L68+L69</f>
        <v>0</v>
      </c>
    </row>
    <row r="60" spans="1:12" ht="15.75">
      <c r="A60" s="16"/>
      <c r="B60" s="62" t="s">
        <v>148</v>
      </c>
      <c r="C60" s="34"/>
      <c r="D60" s="22"/>
      <c r="E60" s="34"/>
      <c r="F60" s="34"/>
      <c r="G60" s="22"/>
      <c r="H60" s="34"/>
      <c r="I60" s="22"/>
      <c r="J60" s="34"/>
      <c r="K60" s="34"/>
      <c r="L60" s="63"/>
    </row>
    <row r="61" spans="1:12" ht="31.5">
      <c r="A61" s="16" t="s">
        <v>450</v>
      </c>
      <c r="B61" s="40" t="s">
        <v>187</v>
      </c>
      <c r="C61" s="41"/>
      <c r="D61" s="22">
        <f t="shared" si="0"/>
        <v>0</v>
      </c>
      <c r="E61" s="42"/>
      <c r="F61" s="42"/>
      <c r="G61" s="22">
        <f t="shared" si="1"/>
        <v>0</v>
      </c>
      <c r="H61" s="41"/>
      <c r="I61" s="22"/>
      <c r="J61" s="41"/>
      <c r="K61" s="41"/>
      <c r="L61" s="43"/>
    </row>
    <row r="62" spans="1:12" ht="78.75">
      <c r="A62" s="16" t="s">
        <v>451</v>
      </c>
      <c r="B62" s="40" t="s">
        <v>188</v>
      </c>
      <c r="C62" s="41"/>
      <c r="D62" s="22">
        <f t="shared" si="0"/>
        <v>0</v>
      </c>
      <c r="E62" s="42"/>
      <c r="F62" s="42"/>
      <c r="G62" s="22">
        <f t="shared" si="1"/>
        <v>0</v>
      </c>
      <c r="H62" s="41"/>
      <c r="I62" s="22"/>
      <c r="J62" s="41"/>
      <c r="K62" s="41"/>
      <c r="L62" s="43"/>
    </row>
    <row r="63" spans="1:12" ht="15.75">
      <c r="A63" s="16" t="s">
        <v>452</v>
      </c>
      <c r="B63" s="40" t="s">
        <v>189</v>
      </c>
      <c r="C63" s="41"/>
      <c r="D63" s="22">
        <f t="shared" si="0"/>
        <v>0</v>
      </c>
      <c r="E63" s="42"/>
      <c r="F63" s="42"/>
      <c r="G63" s="22">
        <f t="shared" si="1"/>
        <v>0</v>
      </c>
      <c r="H63" s="41"/>
      <c r="I63" s="22"/>
      <c r="J63" s="41"/>
      <c r="K63" s="41"/>
      <c r="L63" s="43"/>
    </row>
    <row r="64" spans="1:12" ht="15.75">
      <c r="A64" s="16" t="s">
        <v>453</v>
      </c>
      <c r="B64" s="40" t="s">
        <v>190</v>
      </c>
      <c r="C64" s="41"/>
      <c r="D64" s="22">
        <f t="shared" si="0"/>
        <v>0</v>
      </c>
      <c r="E64" s="42"/>
      <c r="F64" s="42"/>
      <c r="G64" s="22">
        <f t="shared" si="1"/>
        <v>0</v>
      </c>
      <c r="H64" s="41"/>
      <c r="I64" s="22"/>
      <c r="J64" s="41"/>
      <c r="K64" s="41"/>
      <c r="L64" s="43"/>
    </row>
    <row r="65" spans="1:12" ht="15.75">
      <c r="A65" s="16" t="s">
        <v>454</v>
      </c>
      <c r="B65" s="40" t="s">
        <v>191</v>
      </c>
      <c r="C65" s="41"/>
      <c r="D65" s="22">
        <f t="shared" si="0"/>
        <v>0</v>
      </c>
      <c r="E65" s="42"/>
      <c r="F65" s="42"/>
      <c r="G65" s="22">
        <f t="shared" si="1"/>
        <v>0</v>
      </c>
      <c r="H65" s="41"/>
      <c r="I65" s="22"/>
      <c r="J65" s="41"/>
      <c r="K65" s="41"/>
      <c r="L65" s="43"/>
    </row>
    <row r="66" spans="1:12" ht="31.5">
      <c r="A66" s="16" t="s">
        <v>455</v>
      </c>
      <c r="B66" s="40" t="s">
        <v>192</v>
      </c>
      <c r="C66" s="41"/>
      <c r="D66" s="22">
        <f t="shared" si="0"/>
        <v>0</v>
      </c>
      <c r="E66" s="42"/>
      <c r="F66" s="42"/>
      <c r="G66" s="22">
        <f t="shared" si="1"/>
        <v>0</v>
      </c>
      <c r="H66" s="41"/>
      <c r="I66" s="22"/>
      <c r="J66" s="41"/>
      <c r="K66" s="41"/>
      <c r="L66" s="43"/>
    </row>
    <row r="67" spans="1:12" ht="31.5">
      <c r="A67" s="16" t="s">
        <v>456</v>
      </c>
      <c r="B67" s="40" t="s">
        <v>193</v>
      </c>
      <c r="C67" s="41"/>
      <c r="D67" s="22">
        <f t="shared" si="0"/>
        <v>0</v>
      </c>
      <c r="E67" s="42"/>
      <c r="F67" s="42"/>
      <c r="G67" s="22">
        <f t="shared" si="1"/>
        <v>0</v>
      </c>
      <c r="H67" s="41"/>
      <c r="I67" s="22"/>
      <c r="J67" s="41"/>
      <c r="K67" s="41"/>
      <c r="L67" s="43"/>
    </row>
    <row r="68" spans="1:12" ht="31.5">
      <c r="A68" s="16" t="s">
        <v>457</v>
      </c>
      <c r="B68" s="40" t="s">
        <v>194</v>
      </c>
      <c r="C68" s="41"/>
      <c r="D68" s="22">
        <f t="shared" si="0"/>
        <v>0</v>
      </c>
      <c r="E68" s="42"/>
      <c r="F68" s="42"/>
      <c r="G68" s="22">
        <f t="shared" si="1"/>
        <v>0</v>
      </c>
      <c r="H68" s="41"/>
      <c r="I68" s="22"/>
      <c r="J68" s="41"/>
      <c r="K68" s="41"/>
      <c r="L68" s="43"/>
    </row>
    <row r="69" spans="1:12" ht="15.75">
      <c r="A69" s="16" t="s">
        <v>458</v>
      </c>
      <c r="B69" s="40" t="s">
        <v>185</v>
      </c>
      <c r="C69" s="41"/>
      <c r="D69" s="22">
        <f t="shared" si="0"/>
        <v>0</v>
      </c>
      <c r="E69" s="42"/>
      <c r="F69" s="42"/>
      <c r="G69" s="22">
        <f t="shared" si="1"/>
        <v>0</v>
      </c>
      <c r="H69" s="41"/>
      <c r="I69" s="22"/>
      <c r="J69" s="41"/>
      <c r="K69" s="41"/>
      <c r="L69" s="43"/>
    </row>
    <row r="70" spans="1:12" ht="47.25">
      <c r="A70" s="16" t="s">
        <v>459</v>
      </c>
      <c r="B70" s="69" t="s">
        <v>195</v>
      </c>
      <c r="C70" s="56">
        <f>C72+C73+C74+C75+C76+C77+C78+C79+C80</f>
        <v>0</v>
      </c>
      <c r="D70" s="27">
        <f t="shared" si="0"/>
        <v>0</v>
      </c>
      <c r="E70" s="56">
        <f>E72+E73+E74+E75+E76+E77+E78+E79+E80</f>
        <v>0</v>
      </c>
      <c r="F70" s="56">
        <f>F72+F73+F74+F75+F76+F77+F78+F79+F80</f>
        <v>0</v>
      </c>
      <c r="G70" s="27">
        <f t="shared" si="1"/>
        <v>0</v>
      </c>
      <c r="H70" s="56">
        <f>H72+H73+H74+H75+H76+H77+H78+H79+H80</f>
        <v>0</v>
      </c>
      <c r="I70" s="56">
        <f>I72+I73+I74+I75+I76+I77+I78+I79+I80</f>
        <v>0</v>
      </c>
      <c r="J70" s="56">
        <f>J72+J73+J74+J75+J76+J77+J78+J79+J80</f>
        <v>0</v>
      </c>
      <c r="K70" s="56">
        <f>K72+K73+K74+K75+K76+K77+K78+K79+K80</f>
        <v>0</v>
      </c>
      <c r="L70" s="57">
        <f>L72+L73+L74+L75+L76+L77+L78+L79+L80</f>
        <v>0</v>
      </c>
    </row>
    <row r="71" spans="1:12" ht="15.75">
      <c r="A71" s="16"/>
      <c r="B71" s="58" t="s">
        <v>148</v>
      </c>
      <c r="C71" s="51"/>
      <c r="D71" s="22"/>
      <c r="E71" s="51"/>
      <c r="F71" s="51"/>
      <c r="G71" s="22"/>
      <c r="H71" s="51"/>
      <c r="I71" s="22"/>
      <c r="J71" s="51"/>
      <c r="K71" s="51"/>
      <c r="L71" s="59"/>
    </row>
    <row r="72" spans="1:12" ht="47.25">
      <c r="A72" s="16" t="s">
        <v>460</v>
      </c>
      <c r="B72" s="40" t="s">
        <v>196</v>
      </c>
      <c r="C72" s="41"/>
      <c r="D72" s="22">
        <f t="shared" si="0"/>
        <v>0</v>
      </c>
      <c r="E72" s="42"/>
      <c r="F72" s="42"/>
      <c r="G72" s="22">
        <f t="shared" si="1"/>
        <v>0</v>
      </c>
      <c r="H72" s="41"/>
      <c r="I72" s="22"/>
      <c r="J72" s="41"/>
      <c r="K72" s="41"/>
      <c r="L72" s="43"/>
    </row>
    <row r="73" spans="1:12" ht="15.75">
      <c r="A73" s="16" t="s">
        <v>461</v>
      </c>
      <c r="B73" s="40" t="s">
        <v>197</v>
      </c>
      <c r="C73" s="41"/>
      <c r="D73" s="22">
        <f t="shared" si="0"/>
        <v>0</v>
      </c>
      <c r="E73" s="42"/>
      <c r="F73" s="42"/>
      <c r="G73" s="22">
        <f t="shared" si="1"/>
        <v>0</v>
      </c>
      <c r="H73" s="41"/>
      <c r="I73" s="22"/>
      <c r="J73" s="41"/>
      <c r="K73" s="41"/>
      <c r="L73" s="43"/>
    </row>
    <row r="74" spans="1:12" ht="15.75">
      <c r="A74" s="16" t="s">
        <v>462</v>
      </c>
      <c r="B74" s="40" t="s">
        <v>198</v>
      </c>
      <c r="C74" s="41"/>
      <c r="D74" s="22">
        <f t="shared" si="0"/>
        <v>0</v>
      </c>
      <c r="E74" s="42"/>
      <c r="F74" s="42"/>
      <c r="G74" s="22">
        <f t="shared" si="1"/>
        <v>0</v>
      </c>
      <c r="H74" s="41"/>
      <c r="I74" s="22"/>
      <c r="J74" s="41"/>
      <c r="K74" s="41"/>
      <c r="L74" s="43"/>
    </row>
    <row r="75" spans="1:12" ht="15.75">
      <c r="A75" s="16" t="s">
        <v>463</v>
      </c>
      <c r="B75" s="40" t="s">
        <v>199</v>
      </c>
      <c r="C75" s="41"/>
      <c r="D75" s="22">
        <f t="shared" si="0"/>
        <v>0</v>
      </c>
      <c r="E75" s="42"/>
      <c r="F75" s="42"/>
      <c r="G75" s="22">
        <f t="shared" si="1"/>
        <v>0</v>
      </c>
      <c r="H75" s="41"/>
      <c r="I75" s="22"/>
      <c r="J75" s="41"/>
      <c r="K75" s="41"/>
      <c r="L75" s="43"/>
    </row>
    <row r="76" spans="1:12" ht="15.75">
      <c r="A76" s="16" t="s">
        <v>464</v>
      </c>
      <c r="B76" s="40" t="s">
        <v>200</v>
      </c>
      <c r="C76" s="41"/>
      <c r="D76" s="22">
        <f t="shared" si="0"/>
        <v>0</v>
      </c>
      <c r="E76" s="42"/>
      <c r="F76" s="42"/>
      <c r="G76" s="22">
        <f t="shared" si="1"/>
        <v>0</v>
      </c>
      <c r="H76" s="41"/>
      <c r="I76" s="22"/>
      <c r="J76" s="41"/>
      <c r="K76" s="41"/>
      <c r="L76" s="43"/>
    </row>
    <row r="77" spans="1:12" ht="31.5">
      <c r="A77" s="16" t="s">
        <v>465</v>
      </c>
      <c r="B77" s="40" t="s">
        <v>201</v>
      </c>
      <c r="C77" s="41"/>
      <c r="D77" s="22">
        <f t="shared" si="0"/>
        <v>0</v>
      </c>
      <c r="E77" s="42"/>
      <c r="F77" s="42"/>
      <c r="G77" s="22">
        <f t="shared" si="1"/>
        <v>0</v>
      </c>
      <c r="H77" s="41"/>
      <c r="I77" s="22"/>
      <c r="J77" s="41"/>
      <c r="K77" s="41"/>
      <c r="L77" s="43"/>
    </row>
    <row r="78" spans="1:12" ht="15.75">
      <c r="A78" s="16" t="s">
        <v>466</v>
      </c>
      <c r="B78" s="40" t="s">
        <v>202</v>
      </c>
      <c r="C78" s="41"/>
      <c r="D78" s="22">
        <f t="shared" si="0"/>
        <v>0</v>
      </c>
      <c r="E78" s="42"/>
      <c r="F78" s="42"/>
      <c r="G78" s="22">
        <f t="shared" si="1"/>
        <v>0</v>
      </c>
      <c r="H78" s="41"/>
      <c r="I78" s="22"/>
      <c r="J78" s="41"/>
      <c r="K78" s="41"/>
      <c r="L78" s="43"/>
    </row>
    <row r="79" spans="1:12" ht="15.75">
      <c r="A79" s="16" t="s">
        <v>467</v>
      </c>
      <c r="B79" s="40" t="s">
        <v>203</v>
      </c>
      <c r="C79" s="41"/>
      <c r="D79" s="22">
        <f t="shared" si="0"/>
        <v>0</v>
      </c>
      <c r="E79" s="42"/>
      <c r="F79" s="42"/>
      <c r="G79" s="22">
        <f t="shared" si="1"/>
        <v>0</v>
      </c>
      <c r="H79" s="41"/>
      <c r="I79" s="22"/>
      <c r="J79" s="41"/>
      <c r="K79" s="41"/>
      <c r="L79" s="43"/>
    </row>
    <row r="80" spans="1:12" ht="15.75">
      <c r="A80" s="16" t="s">
        <v>468</v>
      </c>
      <c r="B80" s="40" t="s">
        <v>185</v>
      </c>
      <c r="C80" s="41"/>
      <c r="D80" s="22">
        <f t="shared" si="0"/>
        <v>0</v>
      </c>
      <c r="E80" s="42"/>
      <c r="F80" s="42"/>
      <c r="G80" s="22">
        <f t="shared" si="1"/>
        <v>0</v>
      </c>
      <c r="H80" s="41"/>
      <c r="I80" s="22"/>
      <c r="J80" s="41"/>
      <c r="K80" s="41"/>
      <c r="L80" s="43"/>
    </row>
    <row r="81" spans="1:12" ht="15.75">
      <c r="A81" s="16" t="s">
        <v>469</v>
      </c>
      <c r="B81" s="64" t="s">
        <v>204</v>
      </c>
      <c r="C81" s="65"/>
      <c r="D81" s="27">
        <f aca="true" t="shared" si="2" ref="D81:D144">E81+F81+G81</f>
        <v>0</v>
      </c>
      <c r="E81" s="65"/>
      <c r="F81" s="65"/>
      <c r="G81" s="27">
        <f aca="true" t="shared" si="3" ref="G81:G144">H81+I81+J81+K81+L81</f>
        <v>0</v>
      </c>
      <c r="H81" s="65"/>
      <c r="I81" s="27"/>
      <c r="J81" s="65"/>
      <c r="K81" s="65"/>
      <c r="L81" s="66"/>
    </row>
    <row r="82" spans="1:12" ht="126">
      <c r="A82" s="16" t="s">
        <v>470</v>
      </c>
      <c r="B82" s="64" t="s">
        <v>205</v>
      </c>
      <c r="C82" s="65">
        <f>C84+C85+C86+C87+C88</f>
        <v>0</v>
      </c>
      <c r="D82" s="27">
        <f t="shared" si="2"/>
        <v>0</v>
      </c>
      <c r="E82" s="65">
        <f>E84+E85+E86+E87+E88</f>
        <v>0</v>
      </c>
      <c r="F82" s="65">
        <f>F84+F85+F86+F87+F88</f>
        <v>0</v>
      </c>
      <c r="G82" s="27">
        <f t="shared" si="3"/>
        <v>0</v>
      </c>
      <c r="H82" s="65">
        <f>H84+H85+H86+H87+H88</f>
        <v>0</v>
      </c>
      <c r="I82" s="65">
        <f>I84+I85+I86+I87+I88</f>
        <v>0</v>
      </c>
      <c r="J82" s="65">
        <f>J84+J85+J86+J87+J88</f>
        <v>0</v>
      </c>
      <c r="K82" s="65">
        <f>K84+K85+K86+K87+K88</f>
        <v>0</v>
      </c>
      <c r="L82" s="66">
        <f>L84+L85+L86+L87+L88</f>
        <v>0</v>
      </c>
    </row>
    <row r="83" spans="1:12" ht="15.75">
      <c r="A83" s="16"/>
      <c r="B83" s="62" t="s">
        <v>148</v>
      </c>
      <c r="C83" s="67"/>
      <c r="D83" s="22"/>
      <c r="E83" s="67"/>
      <c r="F83" s="67"/>
      <c r="G83" s="22"/>
      <c r="H83" s="67"/>
      <c r="I83" s="22"/>
      <c r="J83" s="67"/>
      <c r="K83" s="67"/>
      <c r="L83" s="68"/>
    </row>
    <row r="84" spans="1:12" ht="15.75">
      <c r="A84" s="16" t="s">
        <v>471</v>
      </c>
      <c r="B84" s="40" t="s">
        <v>206</v>
      </c>
      <c r="C84" s="41"/>
      <c r="D84" s="22">
        <f t="shared" si="2"/>
        <v>0</v>
      </c>
      <c r="E84" s="42"/>
      <c r="F84" s="42"/>
      <c r="G84" s="22">
        <f t="shared" si="3"/>
        <v>0</v>
      </c>
      <c r="H84" s="41"/>
      <c r="I84" s="22"/>
      <c r="J84" s="41"/>
      <c r="K84" s="41"/>
      <c r="L84" s="43"/>
    </row>
    <row r="85" spans="1:12" ht="15.75">
      <c r="A85" s="16" t="s">
        <v>472</v>
      </c>
      <c r="B85" s="40" t="s">
        <v>207</v>
      </c>
      <c r="C85" s="41"/>
      <c r="D85" s="22">
        <f t="shared" si="2"/>
        <v>0</v>
      </c>
      <c r="E85" s="42"/>
      <c r="F85" s="42"/>
      <c r="G85" s="22">
        <f t="shared" si="3"/>
        <v>0</v>
      </c>
      <c r="H85" s="41"/>
      <c r="I85" s="22"/>
      <c r="J85" s="41"/>
      <c r="K85" s="41"/>
      <c r="L85" s="43"/>
    </row>
    <row r="86" spans="1:12" ht="63">
      <c r="A86" s="16" t="s">
        <v>473</v>
      </c>
      <c r="B86" s="36" t="s">
        <v>208</v>
      </c>
      <c r="C86" s="37"/>
      <c r="D86" s="22">
        <f t="shared" si="2"/>
        <v>0</v>
      </c>
      <c r="E86" s="38"/>
      <c r="F86" s="38"/>
      <c r="G86" s="22">
        <f t="shared" si="3"/>
        <v>0</v>
      </c>
      <c r="H86" s="37"/>
      <c r="I86" s="22"/>
      <c r="J86" s="37"/>
      <c r="K86" s="37"/>
      <c r="L86" s="39"/>
    </row>
    <row r="87" spans="1:12" ht="47.25">
      <c r="A87" s="16" t="s">
        <v>474</v>
      </c>
      <c r="B87" s="40" t="s">
        <v>209</v>
      </c>
      <c r="C87" s="41"/>
      <c r="D87" s="22">
        <f t="shared" si="2"/>
        <v>0</v>
      </c>
      <c r="E87" s="42"/>
      <c r="F87" s="42"/>
      <c r="G87" s="22">
        <f t="shared" si="3"/>
        <v>0</v>
      </c>
      <c r="H87" s="41"/>
      <c r="I87" s="22"/>
      <c r="J87" s="41"/>
      <c r="K87" s="41"/>
      <c r="L87" s="43"/>
    </row>
    <row r="88" spans="1:12" ht="15.75">
      <c r="A88" s="16" t="s">
        <v>475</v>
      </c>
      <c r="B88" s="40" t="s">
        <v>185</v>
      </c>
      <c r="C88" s="41"/>
      <c r="D88" s="22">
        <f t="shared" si="2"/>
        <v>0</v>
      </c>
      <c r="E88" s="42"/>
      <c r="F88" s="42"/>
      <c r="G88" s="22">
        <f t="shared" si="3"/>
        <v>0</v>
      </c>
      <c r="H88" s="41"/>
      <c r="I88" s="22"/>
      <c r="J88" s="41"/>
      <c r="K88" s="41"/>
      <c r="L88" s="43"/>
    </row>
    <row r="89" spans="1:12" ht="31.5">
      <c r="A89" s="16" t="s">
        <v>476</v>
      </c>
      <c r="B89" s="69" t="s">
        <v>210</v>
      </c>
      <c r="C89" s="56">
        <f>C91+C92+C93+C94</f>
        <v>0</v>
      </c>
      <c r="D89" s="27">
        <f t="shared" si="2"/>
        <v>0</v>
      </c>
      <c r="E89" s="56">
        <f>E91+E92+E93+E94</f>
        <v>0</v>
      </c>
      <c r="F89" s="56">
        <f>F91+F92+F93+F94</f>
        <v>0</v>
      </c>
      <c r="G89" s="27">
        <f t="shared" si="3"/>
        <v>0</v>
      </c>
      <c r="H89" s="56">
        <f>H91+H92+H93+H94</f>
        <v>0</v>
      </c>
      <c r="I89" s="56">
        <f>I91+I92+I93+I94</f>
        <v>0</v>
      </c>
      <c r="J89" s="56">
        <f>J91+J92+J93+J94</f>
        <v>0</v>
      </c>
      <c r="K89" s="56">
        <f>K91+K92+K93+K94</f>
        <v>0</v>
      </c>
      <c r="L89" s="57">
        <f>L91+L92+L93+L94</f>
        <v>0</v>
      </c>
    </row>
    <row r="90" spans="1:12" ht="15.75">
      <c r="A90" s="16"/>
      <c r="B90" s="58" t="s">
        <v>148</v>
      </c>
      <c r="C90" s="51"/>
      <c r="D90" s="22"/>
      <c r="E90" s="51"/>
      <c r="F90" s="51"/>
      <c r="G90" s="22"/>
      <c r="H90" s="51"/>
      <c r="I90" s="22"/>
      <c r="J90" s="51"/>
      <c r="K90" s="51"/>
      <c r="L90" s="59"/>
    </row>
    <row r="91" spans="1:12" ht="31.5">
      <c r="A91" s="16" t="s">
        <v>477</v>
      </c>
      <c r="B91" s="32" t="s">
        <v>211</v>
      </c>
      <c r="C91" s="33"/>
      <c r="D91" s="22">
        <f t="shared" si="2"/>
        <v>0</v>
      </c>
      <c r="E91" s="34"/>
      <c r="F91" s="34"/>
      <c r="G91" s="22">
        <f t="shared" si="3"/>
        <v>0</v>
      </c>
      <c r="H91" s="33"/>
      <c r="I91" s="22"/>
      <c r="J91" s="33"/>
      <c r="K91" s="33"/>
      <c r="L91" s="35"/>
    </row>
    <row r="92" spans="1:12" ht="15.75">
      <c r="A92" s="16" t="s">
        <v>478</v>
      </c>
      <c r="B92" s="32" t="s">
        <v>212</v>
      </c>
      <c r="C92" s="33"/>
      <c r="D92" s="22">
        <f t="shared" si="2"/>
        <v>0</v>
      </c>
      <c r="E92" s="34"/>
      <c r="F92" s="34"/>
      <c r="G92" s="22">
        <f t="shared" si="3"/>
        <v>0</v>
      </c>
      <c r="H92" s="33"/>
      <c r="I92" s="22"/>
      <c r="J92" s="33"/>
      <c r="K92" s="33"/>
      <c r="L92" s="35"/>
    </row>
    <row r="93" spans="1:12" ht="15.75">
      <c r="A93" s="16" t="s">
        <v>479</v>
      </c>
      <c r="B93" s="32" t="s">
        <v>213</v>
      </c>
      <c r="C93" s="33"/>
      <c r="D93" s="22">
        <f t="shared" si="2"/>
        <v>0</v>
      </c>
      <c r="E93" s="34"/>
      <c r="F93" s="34"/>
      <c r="G93" s="22">
        <f t="shared" si="3"/>
        <v>0</v>
      </c>
      <c r="H93" s="33"/>
      <c r="I93" s="22"/>
      <c r="J93" s="33"/>
      <c r="K93" s="33"/>
      <c r="L93" s="35"/>
    </row>
    <row r="94" spans="1:12" ht="15.75">
      <c r="A94" s="16" t="s">
        <v>480</v>
      </c>
      <c r="B94" s="32" t="s">
        <v>185</v>
      </c>
      <c r="C94" s="33"/>
      <c r="D94" s="22">
        <f t="shared" si="2"/>
        <v>0</v>
      </c>
      <c r="E94" s="34"/>
      <c r="F94" s="34"/>
      <c r="G94" s="22">
        <f t="shared" si="3"/>
        <v>0</v>
      </c>
      <c r="H94" s="33"/>
      <c r="I94" s="22"/>
      <c r="J94" s="33"/>
      <c r="K94" s="33"/>
      <c r="L94" s="35"/>
    </row>
    <row r="95" spans="1:12" ht="15.75">
      <c r="A95" s="16" t="s">
        <v>481</v>
      </c>
      <c r="B95" s="69" t="s">
        <v>214</v>
      </c>
      <c r="C95" s="56">
        <f>C97+C98+C99+C100+C101+C102+C103+C104</f>
        <v>0</v>
      </c>
      <c r="D95" s="27">
        <f t="shared" si="2"/>
        <v>0</v>
      </c>
      <c r="E95" s="56">
        <f>E97+E98+E99+E100+E101+E102+E103+E104</f>
        <v>0</v>
      </c>
      <c r="F95" s="56">
        <f>F97+F98+F99+F100+F101+F102+F103+F104</f>
        <v>0</v>
      </c>
      <c r="G95" s="27">
        <f t="shared" si="3"/>
        <v>0</v>
      </c>
      <c r="H95" s="56">
        <f>H97+H98+H99+H100+H101+H102+H103+H104</f>
        <v>0</v>
      </c>
      <c r="I95" s="56">
        <f>I97+I98+I99+I100+I101+I102+I103+I104</f>
        <v>0</v>
      </c>
      <c r="J95" s="56">
        <f>J97+J98+J99+J100+J101+J102+J103+J104</f>
        <v>0</v>
      </c>
      <c r="K95" s="56">
        <f>K97+K98+K99+K100+K101+K102+K103+K104</f>
        <v>0</v>
      </c>
      <c r="L95" s="57">
        <f>L97+L98+L99+L100+L101+L102+L103+L104</f>
        <v>0</v>
      </c>
    </row>
    <row r="96" spans="1:12" ht="15.75">
      <c r="A96" s="16"/>
      <c r="B96" s="58" t="s">
        <v>148</v>
      </c>
      <c r="C96" s="51"/>
      <c r="D96" s="22"/>
      <c r="E96" s="51"/>
      <c r="F96" s="51"/>
      <c r="G96" s="22"/>
      <c r="H96" s="51"/>
      <c r="I96" s="22"/>
      <c r="J96" s="51"/>
      <c r="K96" s="51"/>
      <c r="L96" s="59"/>
    </row>
    <row r="97" spans="1:12" ht="15.75">
      <c r="A97" s="16" t="s">
        <v>482</v>
      </c>
      <c r="B97" s="40" t="s">
        <v>215</v>
      </c>
      <c r="C97" s="41"/>
      <c r="D97" s="22">
        <f t="shared" si="2"/>
        <v>0</v>
      </c>
      <c r="E97" s="42"/>
      <c r="F97" s="42"/>
      <c r="G97" s="22">
        <f t="shared" si="3"/>
        <v>0</v>
      </c>
      <c r="H97" s="41"/>
      <c r="I97" s="22"/>
      <c r="J97" s="41"/>
      <c r="K97" s="41"/>
      <c r="L97" s="43"/>
    </row>
    <row r="98" spans="1:12" ht="31.5">
      <c r="A98" s="16" t="s">
        <v>483</v>
      </c>
      <c r="B98" s="40" t="s">
        <v>216</v>
      </c>
      <c r="C98" s="41"/>
      <c r="D98" s="22">
        <f t="shared" si="2"/>
        <v>0</v>
      </c>
      <c r="E98" s="42"/>
      <c r="F98" s="42"/>
      <c r="G98" s="22">
        <f t="shared" si="3"/>
        <v>0</v>
      </c>
      <c r="H98" s="41"/>
      <c r="I98" s="22"/>
      <c r="J98" s="41"/>
      <c r="K98" s="41"/>
      <c r="L98" s="43"/>
    </row>
    <row r="99" spans="1:12" ht="15.75">
      <c r="A99" s="16" t="s">
        <v>484</v>
      </c>
      <c r="B99" s="40" t="s">
        <v>217</v>
      </c>
      <c r="C99" s="41"/>
      <c r="D99" s="22">
        <f t="shared" si="2"/>
        <v>0</v>
      </c>
      <c r="E99" s="42"/>
      <c r="F99" s="42"/>
      <c r="G99" s="22">
        <f t="shared" si="3"/>
        <v>0</v>
      </c>
      <c r="H99" s="41"/>
      <c r="I99" s="22"/>
      <c r="J99" s="41"/>
      <c r="K99" s="41"/>
      <c r="L99" s="43"/>
    </row>
    <row r="100" spans="1:12" ht="15.75">
      <c r="A100" s="16" t="s">
        <v>485</v>
      </c>
      <c r="B100" s="40" t="s">
        <v>218</v>
      </c>
      <c r="C100" s="41"/>
      <c r="D100" s="22">
        <f t="shared" si="2"/>
        <v>0</v>
      </c>
      <c r="E100" s="42"/>
      <c r="F100" s="42"/>
      <c r="G100" s="22">
        <f t="shared" si="3"/>
        <v>0</v>
      </c>
      <c r="H100" s="41"/>
      <c r="I100" s="22"/>
      <c r="J100" s="41"/>
      <c r="K100" s="41"/>
      <c r="L100" s="43"/>
    </row>
    <row r="101" spans="1:12" ht="15.75">
      <c r="A101" s="16" t="s">
        <v>486</v>
      </c>
      <c r="B101" s="40" t="s">
        <v>219</v>
      </c>
      <c r="C101" s="41"/>
      <c r="D101" s="22">
        <f t="shared" si="2"/>
        <v>0</v>
      </c>
      <c r="E101" s="42"/>
      <c r="F101" s="42"/>
      <c r="G101" s="22">
        <f t="shared" si="3"/>
        <v>0</v>
      </c>
      <c r="H101" s="41"/>
      <c r="I101" s="22"/>
      <c r="J101" s="41"/>
      <c r="K101" s="41"/>
      <c r="L101" s="43"/>
    </row>
    <row r="102" spans="1:12" ht="15.75">
      <c r="A102" s="16" t="s">
        <v>487</v>
      </c>
      <c r="B102" s="70" t="s">
        <v>220</v>
      </c>
      <c r="C102" s="41"/>
      <c r="D102" s="22">
        <f t="shared" si="2"/>
        <v>0</v>
      </c>
      <c r="E102" s="42"/>
      <c r="F102" s="42"/>
      <c r="G102" s="22">
        <f t="shared" si="3"/>
        <v>0</v>
      </c>
      <c r="H102" s="41"/>
      <c r="I102" s="22"/>
      <c r="J102" s="41"/>
      <c r="K102" s="41"/>
      <c r="L102" s="43"/>
    </row>
    <row r="103" spans="1:12" ht="15.75">
      <c r="A103" s="16" t="s">
        <v>488</v>
      </c>
      <c r="B103" s="40" t="s">
        <v>221</v>
      </c>
      <c r="C103" s="41"/>
      <c r="D103" s="22">
        <f t="shared" si="2"/>
        <v>0</v>
      </c>
      <c r="E103" s="42"/>
      <c r="F103" s="42"/>
      <c r="G103" s="22">
        <f t="shared" si="3"/>
        <v>0</v>
      </c>
      <c r="H103" s="41"/>
      <c r="I103" s="22"/>
      <c r="J103" s="41"/>
      <c r="K103" s="41"/>
      <c r="L103" s="43"/>
    </row>
    <row r="104" spans="1:12" ht="15.75">
      <c r="A104" s="16" t="s">
        <v>489</v>
      </c>
      <c r="B104" s="40" t="s">
        <v>185</v>
      </c>
      <c r="C104" s="41"/>
      <c r="D104" s="22">
        <f t="shared" si="2"/>
        <v>0</v>
      </c>
      <c r="E104" s="42"/>
      <c r="F104" s="42"/>
      <c r="G104" s="22">
        <f t="shared" si="3"/>
        <v>0</v>
      </c>
      <c r="H104" s="41"/>
      <c r="I104" s="22"/>
      <c r="J104" s="41"/>
      <c r="K104" s="41"/>
      <c r="L104" s="43"/>
    </row>
    <row r="105" spans="1:12" ht="31.5">
      <c r="A105" s="16" t="s">
        <v>490</v>
      </c>
      <c r="B105" s="64" t="s">
        <v>222</v>
      </c>
      <c r="C105" s="60">
        <f>C107+C108+C109+C110+C111+C112+C113+C114+C115+C116</f>
        <v>0</v>
      </c>
      <c r="D105" s="27">
        <f t="shared" si="2"/>
        <v>0</v>
      </c>
      <c r="E105" s="60">
        <f>E107+E108+E109+E110+E111+E112+E113+E114+E115+E116</f>
        <v>0</v>
      </c>
      <c r="F105" s="60">
        <f>F107+F108+F109+F110+F111+F112+F113+F114+F115+F116</f>
        <v>0</v>
      </c>
      <c r="G105" s="27">
        <f t="shared" si="3"/>
        <v>0</v>
      </c>
      <c r="H105" s="60">
        <f>H107+H108+H109+H110+H111+H112+H113+H114+H115+H116</f>
        <v>0</v>
      </c>
      <c r="I105" s="60">
        <f>I107+I108+I109+I110+I111+I112+I113+I114+I115+I116</f>
        <v>0</v>
      </c>
      <c r="J105" s="60">
        <f>J107+J108+J109+J110+J111+J112+J113+J114+J115+J116</f>
        <v>0</v>
      </c>
      <c r="K105" s="60">
        <f>K107+K108+K109+K110+K111+K112+K113+K114+K115+K116</f>
        <v>0</v>
      </c>
      <c r="L105" s="61">
        <f>L107+L108+L109+L110+L111+L112+L113+L114+L115+L116</f>
        <v>0</v>
      </c>
    </row>
    <row r="106" spans="1:12" ht="15.75">
      <c r="A106" s="16"/>
      <c r="B106" s="62" t="s">
        <v>223</v>
      </c>
      <c r="C106" s="34"/>
      <c r="D106" s="22"/>
      <c r="E106" s="34"/>
      <c r="F106" s="34"/>
      <c r="G106" s="22"/>
      <c r="H106" s="34"/>
      <c r="I106" s="22"/>
      <c r="J106" s="34"/>
      <c r="K106" s="34"/>
      <c r="L106" s="63"/>
    </row>
    <row r="107" spans="1:12" ht="15.75">
      <c r="A107" s="16" t="s">
        <v>491</v>
      </c>
      <c r="B107" s="40" t="s">
        <v>224</v>
      </c>
      <c r="C107" s="41"/>
      <c r="D107" s="22">
        <f t="shared" si="2"/>
        <v>0</v>
      </c>
      <c r="E107" s="42"/>
      <c r="F107" s="42"/>
      <c r="G107" s="22">
        <f t="shared" si="3"/>
        <v>0</v>
      </c>
      <c r="H107" s="41"/>
      <c r="I107" s="22"/>
      <c r="J107" s="41"/>
      <c r="K107" s="41"/>
      <c r="L107" s="43"/>
    </row>
    <row r="108" spans="1:12" ht="15.75">
      <c r="A108" s="16" t="s">
        <v>492</v>
      </c>
      <c r="B108" s="40" t="s">
        <v>225</v>
      </c>
      <c r="C108" s="41"/>
      <c r="D108" s="22">
        <f t="shared" si="2"/>
        <v>0</v>
      </c>
      <c r="E108" s="42"/>
      <c r="F108" s="42"/>
      <c r="G108" s="22">
        <f t="shared" si="3"/>
        <v>0</v>
      </c>
      <c r="H108" s="41"/>
      <c r="I108" s="22"/>
      <c r="J108" s="41"/>
      <c r="K108" s="41"/>
      <c r="L108" s="43"/>
    </row>
    <row r="109" spans="1:12" ht="15.75">
      <c r="A109" s="16" t="s">
        <v>493</v>
      </c>
      <c r="B109" s="40" t="s">
        <v>226</v>
      </c>
      <c r="C109" s="41"/>
      <c r="D109" s="22">
        <f t="shared" si="2"/>
        <v>0</v>
      </c>
      <c r="E109" s="42"/>
      <c r="F109" s="42"/>
      <c r="G109" s="22">
        <f t="shared" si="3"/>
        <v>0</v>
      </c>
      <c r="H109" s="41"/>
      <c r="I109" s="22"/>
      <c r="J109" s="41"/>
      <c r="K109" s="41"/>
      <c r="L109" s="43"/>
    </row>
    <row r="110" spans="1:12" ht="31.5">
      <c r="A110" s="16" t="s">
        <v>494</v>
      </c>
      <c r="B110" s="70" t="s">
        <v>227</v>
      </c>
      <c r="C110" s="41"/>
      <c r="D110" s="22">
        <f t="shared" si="2"/>
        <v>0</v>
      </c>
      <c r="E110" s="42"/>
      <c r="F110" s="42"/>
      <c r="G110" s="22">
        <f t="shared" si="3"/>
        <v>0</v>
      </c>
      <c r="H110" s="41"/>
      <c r="I110" s="22"/>
      <c r="J110" s="41"/>
      <c r="K110" s="41"/>
      <c r="L110" s="43"/>
    </row>
    <row r="111" spans="1:12" ht="15.75">
      <c r="A111" s="16" t="s">
        <v>495</v>
      </c>
      <c r="B111" s="70" t="s">
        <v>228</v>
      </c>
      <c r="C111" s="41"/>
      <c r="D111" s="22">
        <f t="shared" si="2"/>
        <v>0</v>
      </c>
      <c r="E111" s="42"/>
      <c r="F111" s="42"/>
      <c r="G111" s="22">
        <f t="shared" si="3"/>
        <v>0</v>
      </c>
      <c r="H111" s="41"/>
      <c r="I111" s="22"/>
      <c r="J111" s="41"/>
      <c r="K111" s="41"/>
      <c r="L111" s="43"/>
    </row>
    <row r="112" spans="1:12" ht="15.75">
      <c r="A112" s="16" t="s">
        <v>496</v>
      </c>
      <c r="B112" s="70" t="s">
        <v>229</v>
      </c>
      <c r="C112" s="41"/>
      <c r="D112" s="22">
        <f t="shared" si="2"/>
        <v>0</v>
      </c>
      <c r="E112" s="42"/>
      <c r="F112" s="42"/>
      <c r="G112" s="22">
        <f t="shared" si="3"/>
        <v>0</v>
      </c>
      <c r="H112" s="41"/>
      <c r="I112" s="22"/>
      <c r="J112" s="41"/>
      <c r="K112" s="41"/>
      <c r="L112" s="43"/>
    </row>
    <row r="113" spans="1:12" ht="15.75">
      <c r="A113" s="16" t="s">
        <v>497</v>
      </c>
      <c r="B113" s="70" t="s">
        <v>230</v>
      </c>
      <c r="C113" s="41"/>
      <c r="D113" s="22">
        <f t="shared" si="2"/>
        <v>0</v>
      </c>
      <c r="E113" s="42"/>
      <c r="F113" s="42"/>
      <c r="G113" s="22">
        <f t="shared" si="3"/>
        <v>0</v>
      </c>
      <c r="H113" s="41"/>
      <c r="I113" s="22"/>
      <c r="J113" s="41"/>
      <c r="K113" s="41"/>
      <c r="L113" s="43"/>
    </row>
    <row r="114" spans="1:12" ht="15.75">
      <c r="A114" s="16" t="s">
        <v>498</v>
      </c>
      <c r="B114" s="70" t="s">
        <v>231</v>
      </c>
      <c r="C114" s="41"/>
      <c r="D114" s="22">
        <f t="shared" si="2"/>
        <v>0</v>
      </c>
      <c r="E114" s="42"/>
      <c r="F114" s="42"/>
      <c r="G114" s="22">
        <f t="shared" si="3"/>
        <v>0</v>
      </c>
      <c r="H114" s="41"/>
      <c r="I114" s="22"/>
      <c r="J114" s="41"/>
      <c r="K114" s="41"/>
      <c r="L114" s="43"/>
    </row>
    <row r="115" spans="1:12" ht="15.75">
      <c r="A115" s="16" t="s">
        <v>499</v>
      </c>
      <c r="B115" s="70" t="s">
        <v>232</v>
      </c>
      <c r="C115" s="41"/>
      <c r="D115" s="22">
        <f t="shared" si="2"/>
        <v>0</v>
      </c>
      <c r="E115" s="42"/>
      <c r="F115" s="42"/>
      <c r="G115" s="22">
        <f t="shared" si="3"/>
        <v>0</v>
      </c>
      <c r="H115" s="41"/>
      <c r="I115" s="22"/>
      <c r="J115" s="41"/>
      <c r="K115" s="41"/>
      <c r="L115" s="43"/>
    </row>
    <row r="116" spans="1:12" ht="15.75">
      <c r="A116" s="16" t="s">
        <v>500</v>
      </c>
      <c r="B116" s="70" t="s">
        <v>185</v>
      </c>
      <c r="C116" s="41"/>
      <c r="D116" s="22">
        <f t="shared" si="2"/>
        <v>0</v>
      </c>
      <c r="E116" s="42"/>
      <c r="F116" s="42"/>
      <c r="G116" s="22">
        <f t="shared" si="3"/>
        <v>0</v>
      </c>
      <c r="H116" s="41"/>
      <c r="I116" s="22"/>
      <c r="J116" s="41"/>
      <c r="K116" s="41"/>
      <c r="L116" s="43"/>
    </row>
    <row r="117" spans="1:12" ht="15.75">
      <c r="A117" s="16" t="s">
        <v>501</v>
      </c>
      <c r="B117" s="69" t="s">
        <v>233</v>
      </c>
      <c r="C117" s="56">
        <f>C119+C120+C121+C122+C123+C124+C125+C126</f>
        <v>0</v>
      </c>
      <c r="D117" s="27">
        <f t="shared" si="2"/>
        <v>0</v>
      </c>
      <c r="E117" s="56">
        <f>E119+E120+E121+E122+E123+E124+E125+E126</f>
        <v>0</v>
      </c>
      <c r="F117" s="56">
        <f>F119+F120+F121+F122+F123+F124+F125+F126</f>
        <v>0</v>
      </c>
      <c r="G117" s="27">
        <f t="shared" si="3"/>
        <v>0</v>
      </c>
      <c r="H117" s="56">
        <f>H119+H120+H121+H122+H123+H124+H125+H126</f>
        <v>0</v>
      </c>
      <c r="I117" s="56">
        <f>I119+I120+I121+I122+I123+I124+I125+I126</f>
        <v>0</v>
      </c>
      <c r="J117" s="56">
        <f>J119+J120+J121+J122+J123+J124+J125+J126</f>
        <v>0</v>
      </c>
      <c r="K117" s="56">
        <f>K119+K120+K121+K122+K123+K124+K125+K126</f>
        <v>0</v>
      </c>
      <c r="L117" s="57">
        <f>L119+L120+L121+L122+L123+L124+L125+L126</f>
        <v>0</v>
      </c>
    </row>
    <row r="118" spans="1:12" ht="15.75">
      <c r="A118" s="16"/>
      <c r="B118" s="58" t="s">
        <v>148</v>
      </c>
      <c r="C118" s="51"/>
      <c r="D118" s="22"/>
      <c r="E118" s="51"/>
      <c r="F118" s="51"/>
      <c r="G118" s="22"/>
      <c r="H118" s="51"/>
      <c r="I118" s="22"/>
      <c r="J118" s="51"/>
      <c r="K118" s="51"/>
      <c r="L118" s="59"/>
    </row>
    <row r="119" spans="1:12" ht="15.75">
      <c r="A119" s="16" t="s">
        <v>502</v>
      </c>
      <c r="B119" s="40" t="s">
        <v>234</v>
      </c>
      <c r="C119" s="41"/>
      <c r="D119" s="22">
        <f t="shared" si="2"/>
        <v>0</v>
      </c>
      <c r="E119" s="42"/>
      <c r="F119" s="42"/>
      <c r="G119" s="22">
        <f t="shared" si="3"/>
        <v>0</v>
      </c>
      <c r="H119" s="41"/>
      <c r="I119" s="22"/>
      <c r="J119" s="41"/>
      <c r="K119" s="41"/>
      <c r="L119" s="43"/>
    </row>
    <row r="120" spans="1:12" ht="15.75">
      <c r="A120" s="16" t="s">
        <v>503</v>
      </c>
      <c r="B120" s="40" t="s">
        <v>235</v>
      </c>
      <c r="C120" s="41"/>
      <c r="D120" s="22">
        <f t="shared" si="2"/>
        <v>0</v>
      </c>
      <c r="E120" s="42"/>
      <c r="F120" s="42"/>
      <c r="G120" s="22">
        <f t="shared" si="3"/>
        <v>0</v>
      </c>
      <c r="H120" s="41"/>
      <c r="I120" s="22"/>
      <c r="J120" s="41"/>
      <c r="K120" s="41"/>
      <c r="L120" s="43"/>
    </row>
    <row r="121" spans="1:12" ht="31.5">
      <c r="A121" s="16" t="s">
        <v>504</v>
      </c>
      <c r="B121" s="40" t="s">
        <v>236</v>
      </c>
      <c r="C121" s="41"/>
      <c r="D121" s="22">
        <f t="shared" si="2"/>
        <v>0</v>
      </c>
      <c r="E121" s="42"/>
      <c r="F121" s="42"/>
      <c r="G121" s="22">
        <f t="shared" si="3"/>
        <v>0</v>
      </c>
      <c r="H121" s="41"/>
      <c r="I121" s="22"/>
      <c r="J121" s="41"/>
      <c r="K121" s="41"/>
      <c r="L121" s="43"/>
    </row>
    <row r="122" spans="1:12" ht="15.75">
      <c r="A122" s="16" t="s">
        <v>505</v>
      </c>
      <c r="B122" s="40" t="s">
        <v>237</v>
      </c>
      <c r="C122" s="41"/>
      <c r="D122" s="22">
        <f t="shared" si="2"/>
        <v>0</v>
      </c>
      <c r="E122" s="42"/>
      <c r="F122" s="42"/>
      <c r="G122" s="22">
        <f t="shared" si="3"/>
        <v>0</v>
      </c>
      <c r="H122" s="41"/>
      <c r="I122" s="22"/>
      <c r="J122" s="41"/>
      <c r="K122" s="41"/>
      <c r="L122" s="43"/>
    </row>
    <row r="123" spans="1:12" ht="15.75">
      <c r="A123" s="16" t="s">
        <v>506</v>
      </c>
      <c r="B123" s="40" t="s">
        <v>238</v>
      </c>
      <c r="C123" s="41"/>
      <c r="D123" s="22">
        <f t="shared" si="2"/>
        <v>0</v>
      </c>
      <c r="E123" s="42"/>
      <c r="F123" s="42"/>
      <c r="G123" s="22">
        <f t="shared" si="3"/>
        <v>0</v>
      </c>
      <c r="H123" s="41"/>
      <c r="I123" s="22"/>
      <c r="J123" s="41"/>
      <c r="K123" s="41"/>
      <c r="L123" s="43"/>
    </row>
    <row r="124" spans="1:12" ht="31.5">
      <c r="A124" s="16" t="s">
        <v>507</v>
      </c>
      <c r="B124" s="32" t="s">
        <v>239</v>
      </c>
      <c r="C124" s="33"/>
      <c r="D124" s="22">
        <f t="shared" si="2"/>
        <v>0</v>
      </c>
      <c r="E124" s="34"/>
      <c r="F124" s="34"/>
      <c r="G124" s="22">
        <f t="shared" si="3"/>
        <v>0</v>
      </c>
      <c r="H124" s="33"/>
      <c r="I124" s="22"/>
      <c r="J124" s="33"/>
      <c r="K124" s="33"/>
      <c r="L124" s="35"/>
    </row>
    <row r="125" spans="1:12" ht="15.75">
      <c r="A125" s="16" t="s">
        <v>508</v>
      </c>
      <c r="B125" s="32" t="s">
        <v>240</v>
      </c>
      <c r="C125" s="33"/>
      <c r="D125" s="22">
        <f t="shared" si="2"/>
        <v>0</v>
      </c>
      <c r="E125" s="34"/>
      <c r="F125" s="34"/>
      <c r="G125" s="22">
        <f t="shared" si="3"/>
        <v>0</v>
      </c>
      <c r="H125" s="33"/>
      <c r="I125" s="22"/>
      <c r="J125" s="33"/>
      <c r="K125" s="33"/>
      <c r="L125" s="35"/>
    </row>
    <row r="126" spans="1:12" ht="15.75">
      <c r="A126" s="16" t="s">
        <v>509</v>
      </c>
      <c r="B126" s="32" t="s">
        <v>185</v>
      </c>
      <c r="C126" s="33"/>
      <c r="D126" s="22">
        <f t="shared" si="2"/>
        <v>0</v>
      </c>
      <c r="E126" s="34"/>
      <c r="F126" s="34"/>
      <c r="G126" s="22">
        <f t="shared" si="3"/>
        <v>0</v>
      </c>
      <c r="H126" s="33"/>
      <c r="I126" s="22"/>
      <c r="J126" s="33"/>
      <c r="K126" s="33"/>
      <c r="L126" s="35"/>
    </row>
    <row r="127" spans="1:12" ht="15.75">
      <c r="A127" s="16" t="s">
        <v>510</v>
      </c>
      <c r="B127" s="71" t="s">
        <v>241</v>
      </c>
      <c r="C127" s="56"/>
      <c r="D127" s="27">
        <f t="shared" si="2"/>
        <v>0</v>
      </c>
      <c r="E127" s="56"/>
      <c r="F127" s="56"/>
      <c r="G127" s="27">
        <f t="shared" si="3"/>
        <v>0</v>
      </c>
      <c r="H127" s="56"/>
      <c r="I127" s="27"/>
      <c r="J127" s="56"/>
      <c r="K127" s="56"/>
      <c r="L127" s="57"/>
    </row>
    <row r="128" spans="1:12" ht="31.5">
      <c r="A128" s="16" t="s">
        <v>511</v>
      </c>
      <c r="B128" s="117" t="s">
        <v>242</v>
      </c>
      <c r="C128" s="118">
        <f>C129+C140</f>
        <v>6</v>
      </c>
      <c r="D128" s="54">
        <f t="shared" si="2"/>
        <v>6</v>
      </c>
      <c r="E128" s="118">
        <f>E129+E140</f>
        <v>0</v>
      </c>
      <c r="F128" s="118">
        <f>F129+F140</f>
        <v>6</v>
      </c>
      <c r="G128" s="54">
        <f t="shared" si="3"/>
        <v>0</v>
      </c>
      <c r="H128" s="118">
        <f>H129+H140</f>
        <v>0</v>
      </c>
      <c r="I128" s="118">
        <f>I129+I140</f>
        <v>0</v>
      </c>
      <c r="J128" s="118">
        <f>J129+J140</f>
        <v>0</v>
      </c>
      <c r="K128" s="118">
        <f>K129+K140</f>
        <v>0</v>
      </c>
      <c r="L128" s="119">
        <f>L129+L140</f>
        <v>0</v>
      </c>
    </row>
    <row r="129" spans="1:12" ht="15.75">
      <c r="A129" s="16" t="s">
        <v>512</v>
      </c>
      <c r="B129" s="7" t="s">
        <v>243</v>
      </c>
      <c r="C129" s="26">
        <f>C130+C131+C135+C136+C137+C138+C139</f>
        <v>6</v>
      </c>
      <c r="D129" s="27">
        <f t="shared" si="2"/>
        <v>6</v>
      </c>
      <c r="E129" s="26">
        <f>E130+E131+E135+E136+E137+E138+E139</f>
        <v>0</v>
      </c>
      <c r="F129" s="26">
        <f>F130+F131+F135+F136+F137+F138+F139</f>
        <v>6</v>
      </c>
      <c r="G129" s="27">
        <f t="shared" si="3"/>
        <v>0</v>
      </c>
      <c r="H129" s="26">
        <f>H130+H131+H135+H136+H137+H138+H139</f>
        <v>0</v>
      </c>
      <c r="I129" s="26">
        <f>I130+I131+I135+I136+I137+I138+I139</f>
        <v>0</v>
      </c>
      <c r="J129" s="26">
        <f>J130+J131+J135+J136+J137+J138+J139</f>
        <v>0</v>
      </c>
      <c r="K129" s="26">
        <f>K130+K131+K135+K136+K137+K138+K139</f>
        <v>0</v>
      </c>
      <c r="L129" s="28">
        <f>L130+L131+L135+L136+L137+L138+L139</f>
        <v>0</v>
      </c>
    </row>
    <row r="130" spans="1:12" ht="15.75">
      <c r="A130" s="16" t="s">
        <v>513</v>
      </c>
      <c r="B130" s="58" t="s">
        <v>244</v>
      </c>
      <c r="C130" s="51"/>
      <c r="D130" s="22">
        <f t="shared" si="2"/>
        <v>0</v>
      </c>
      <c r="E130" s="51"/>
      <c r="F130" s="51"/>
      <c r="G130" s="22">
        <f t="shared" si="3"/>
        <v>0</v>
      </c>
      <c r="H130" s="51"/>
      <c r="I130" s="22"/>
      <c r="J130" s="51"/>
      <c r="K130" s="51"/>
      <c r="L130" s="59"/>
    </row>
    <row r="131" spans="1:12" ht="31.5">
      <c r="A131" s="16" t="s">
        <v>514</v>
      </c>
      <c r="B131" s="58" t="s">
        <v>245</v>
      </c>
      <c r="C131" s="51"/>
      <c r="D131" s="22">
        <f t="shared" si="2"/>
        <v>0</v>
      </c>
      <c r="E131" s="51"/>
      <c r="F131" s="51"/>
      <c r="G131" s="22">
        <f t="shared" si="3"/>
        <v>0</v>
      </c>
      <c r="H131" s="51"/>
      <c r="I131" s="22"/>
      <c r="J131" s="51"/>
      <c r="K131" s="51"/>
      <c r="L131" s="59"/>
    </row>
    <row r="132" spans="1:12" ht="15.75">
      <c r="A132" s="72"/>
      <c r="B132" s="58" t="s">
        <v>148</v>
      </c>
      <c r="C132" s="51"/>
      <c r="D132" s="22"/>
      <c r="E132" s="51"/>
      <c r="F132" s="51"/>
      <c r="G132" s="22"/>
      <c r="H132" s="51"/>
      <c r="I132" s="22"/>
      <c r="J132" s="51"/>
      <c r="K132" s="51"/>
      <c r="L132" s="59"/>
    </row>
    <row r="133" spans="1:12" ht="15.75">
      <c r="A133" s="73" t="s">
        <v>515</v>
      </c>
      <c r="B133" s="74" t="s">
        <v>246</v>
      </c>
      <c r="C133" s="38"/>
      <c r="D133" s="22">
        <f t="shared" si="2"/>
        <v>0</v>
      </c>
      <c r="E133" s="38"/>
      <c r="F133" s="38"/>
      <c r="G133" s="22">
        <f t="shared" si="3"/>
        <v>0</v>
      </c>
      <c r="H133" s="38"/>
      <c r="I133" s="22"/>
      <c r="J133" s="38"/>
      <c r="K133" s="38"/>
      <c r="L133" s="75"/>
    </row>
    <row r="134" spans="1:12" ht="15.75">
      <c r="A134" s="73" t="s">
        <v>516</v>
      </c>
      <c r="B134" s="76" t="s">
        <v>247</v>
      </c>
      <c r="C134" s="38"/>
      <c r="D134" s="22">
        <f t="shared" si="2"/>
        <v>0</v>
      </c>
      <c r="E134" s="38"/>
      <c r="F134" s="38"/>
      <c r="G134" s="22">
        <f t="shared" si="3"/>
        <v>0</v>
      </c>
      <c r="H134" s="38"/>
      <c r="I134" s="22"/>
      <c r="J134" s="38"/>
      <c r="K134" s="38"/>
      <c r="L134" s="75"/>
    </row>
    <row r="135" spans="1:12" ht="15.75">
      <c r="A135" s="73" t="s">
        <v>517</v>
      </c>
      <c r="B135" s="58" t="s">
        <v>248</v>
      </c>
      <c r="C135" s="51"/>
      <c r="D135" s="22">
        <f t="shared" si="2"/>
        <v>0</v>
      </c>
      <c r="E135" s="51"/>
      <c r="F135" s="51"/>
      <c r="G135" s="22">
        <f t="shared" si="3"/>
        <v>0</v>
      </c>
      <c r="H135" s="51"/>
      <c r="I135" s="22"/>
      <c r="J135" s="51"/>
      <c r="K135" s="51"/>
      <c r="L135" s="59"/>
    </row>
    <row r="136" spans="1:12" ht="15.75">
      <c r="A136" s="73" t="s">
        <v>518</v>
      </c>
      <c r="B136" s="62" t="s">
        <v>249</v>
      </c>
      <c r="C136" s="34"/>
      <c r="D136" s="22">
        <f t="shared" si="2"/>
        <v>0</v>
      </c>
      <c r="E136" s="34"/>
      <c r="F136" s="34"/>
      <c r="G136" s="22">
        <f t="shared" si="3"/>
        <v>0</v>
      </c>
      <c r="H136" s="34"/>
      <c r="I136" s="22"/>
      <c r="J136" s="34"/>
      <c r="K136" s="34"/>
      <c r="L136" s="63"/>
    </row>
    <row r="137" spans="1:12" ht="47.25">
      <c r="A137" s="73" t="s">
        <v>519</v>
      </c>
      <c r="B137" s="62" t="s">
        <v>250</v>
      </c>
      <c r="C137" s="34">
        <v>6</v>
      </c>
      <c r="D137" s="22">
        <f t="shared" si="2"/>
        <v>6</v>
      </c>
      <c r="E137" s="34"/>
      <c r="F137" s="34">
        <v>6</v>
      </c>
      <c r="G137" s="22">
        <f t="shared" si="3"/>
        <v>0</v>
      </c>
      <c r="H137" s="34"/>
      <c r="I137" s="22"/>
      <c r="J137" s="34"/>
      <c r="K137" s="34"/>
      <c r="L137" s="63"/>
    </row>
    <row r="138" spans="1:12" ht="47.25">
      <c r="A138" s="73" t="s">
        <v>520</v>
      </c>
      <c r="B138" s="62" t="s">
        <v>251</v>
      </c>
      <c r="C138" s="34"/>
      <c r="D138" s="22">
        <f t="shared" si="2"/>
        <v>0</v>
      </c>
      <c r="E138" s="34"/>
      <c r="F138" s="34"/>
      <c r="G138" s="22">
        <f t="shared" si="3"/>
        <v>0</v>
      </c>
      <c r="H138" s="34"/>
      <c r="I138" s="22"/>
      <c r="J138" s="34"/>
      <c r="K138" s="34"/>
      <c r="L138" s="63"/>
    </row>
    <row r="139" spans="1:12" ht="47.25">
      <c r="A139" s="73" t="s">
        <v>521</v>
      </c>
      <c r="B139" s="62" t="s">
        <v>252</v>
      </c>
      <c r="C139" s="34"/>
      <c r="D139" s="22">
        <f t="shared" si="2"/>
        <v>0</v>
      </c>
      <c r="E139" s="34"/>
      <c r="F139" s="34"/>
      <c r="G139" s="22">
        <f t="shared" si="3"/>
        <v>0</v>
      </c>
      <c r="H139" s="34"/>
      <c r="I139" s="22"/>
      <c r="J139" s="34"/>
      <c r="K139" s="34"/>
      <c r="L139" s="63"/>
    </row>
    <row r="140" spans="1:12" ht="15.75">
      <c r="A140" s="16" t="s">
        <v>522</v>
      </c>
      <c r="B140" s="69" t="s">
        <v>253</v>
      </c>
      <c r="C140" s="56">
        <f>C141+C142</f>
        <v>0</v>
      </c>
      <c r="D140" s="27">
        <f t="shared" si="2"/>
        <v>0</v>
      </c>
      <c r="E140" s="56">
        <f>E141+E142</f>
        <v>0</v>
      </c>
      <c r="F140" s="56">
        <f>F141+F142</f>
        <v>0</v>
      </c>
      <c r="G140" s="27">
        <f t="shared" si="3"/>
        <v>0</v>
      </c>
      <c r="H140" s="56">
        <f>H141+H142</f>
        <v>0</v>
      </c>
      <c r="I140" s="56">
        <f>I141+I142</f>
        <v>0</v>
      </c>
      <c r="J140" s="56">
        <f>J141+J142</f>
        <v>0</v>
      </c>
      <c r="K140" s="56">
        <f>K141+K142</f>
        <v>0</v>
      </c>
      <c r="L140" s="57">
        <f>L141+L142</f>
        <v>0</v>
      </c>
    </row>
    <row r="141" spans="1:12" ht="31.5">
      <c r="A141" s="16" t="s">
        <v>523</v>
      </c>
      <c r="B141" s="62" t="s">
        <v>254</v>
      </c>
      <c r="C141" s="34"/>
      <c r="D141" s="22">
        <f t="shared" si="2"/>
        <v>0</v>
      </c>
      <c r="E141" s="34"/>
      <c r="F141" s="34"/>
      <c r="G141" s="22">
        <f t="shared" si="3"/>
        <v>0</v>
      </c>
      <c r="H141" s="34"/>
      <c r="I141" s="22"/>
      <c r="J141" s="34"/>
      <c r="K141" s="34"/>
      <c r="L141" s="63"/>
    </row>
    <row r="142" spans="1:12" ht="47.25">
      <c r="A142" s="16" t="s">
        <v>524</v>
      </c>
      <c r="B142" s="62" t="s">
        <v>255</v>
      </c>
      <c r="C142" s="34"/>
      <c r="D142" s="22">
        <f t="shared" si="2"/>
        <v>0</v>
      </c>
      <c r="E142" s="34"/>
      <c r="F142" s="34"/>
      <c r="G142" s="22">
        <f t="shared" si="3"/>
        <v>0</v>
      </c>
      <c r="H142" s="34"/>
      <c r="I142" s="22"/>
      <c r="J142" s="34"/>
      <c r="K142" s="34"/>
      <c r="L142" s="63"/>
    </row>
    <row r="143" spans="1:12" ht="15.75">
      <c r="A143" s="16" t="s">
        <v>525</v>
      </c>
      <c r="B143" s="8" t="s">
        <v>256</v>
      </c>
      <c r="C143" s="53">
        <f>C144+C145+C151</f>
        <v>0</v>
      </c>
      <c r="D143" s="54">
        <f t="shared" si="2"/>
        <v>0</v>
      </c>
      <c r="E143" s="53">
        <f>E144+E145+E151</f>
        <v>0</v>
      </c>
      <c r="F143" s="53">
        <f>F144+F145+F151</f>
        <v>0</v>
      </c>
      <c r="G143" s="54">
        <f t="shared" si="3"/>
        <v>0</v>
      </c>
      <c r="H143" s="53">
        <f>H144+H145+H151</f>
        <v>0</v>
      </c>
      <c r="I143" s="53">
        <f>I144+I145+I151</f>
        <v>0</v>
      </c>
      <c r="J143" s="53">
        <f>J144+J145+J151</f>
        <v>0</v>
      </c>
      <c r="K143" s="53">
        <f>K144+K145+K151</f>
        <v>0</v>
      </c>
      <c r="L143" s="55">
        <f>L144+L145+L151</f>
        <v>0</v>
      </c>
    </row>
    <row r="144" spans="1:12" ht="15.75">
      <c r="A144" s="16" t="s">
        <v>526</v>
      </c>
      <c r="B144" s="69" t="s">
        <v>257</v>
      </c>
      <c r="C144" s="56"/>
      <c r="D144" s="27">
        <f t="shared" si="2"/>
        <v>0</v>
      </c>
      <c r="E144" s="56"/>
      <c r="F144" s="56"/>
      <c r="G144" s="27">
        <f t="shared" si="3"/>
        <v>0</v>
      </c>
      <c r="H144" s="56"/>
      <c r="I144" s="27"/>
      <c r="J144" s="56"/>
      <c r="K144" s="56"/>
      <c r="L144" s="57"/>
    </row>
    <row r="145" spans="1:12" ht="15.75">
      <c r="A145" s="16" t="s">
        <v>527</v>
      </c>
      <c r="B145" s="69" t="s">
        <v>258</v>
      </c>
      <c r="C145" s="56">
        <f>C147+C148+C149+C150</f>
        <v>0</v>
      </c>
      <c r="D145" s="27">
        <f aca="true" t="shared" si="4" ref="D145:D208">E145+F145+G145</f>
        <v>0</v>
      </c>
      <c r="E145" s="56">
        <f>E147+E148+E149+E150</f>
        <v>0</v>
      </c>
      <c r="F145" s="56">
        <f>F147+F148+F149+F150</f>
        <v>0</v>
      </c>
      <c r="G145" s="27">
        <f aca="true" t="shared" si="5" ref="G145:G208">H145+I145+J145+K145+L145</f>
        <v>0</v>
      </c>
      <c r="H145" s="56">
        <f>H147+H148+H149+H150</f>
        <v>0</v>
      </c>
      <c r="I145" s="56">
        <f>I147+I148+I149+I150</f>
        <v>0</v>
      </c>
      <c r="J145" s="56">
        <f>J147+J148+J149+J150</f>
        <v>0</v>
      </c>
      <c r="K145" s="56">
        <f>K147+K148+K149+K150</f>
        <v>0</v>
      </c>
      <c r="L145" s="57">
        <f>L147+L148+L149+L150</f>
        <v>0</v>
      </c>
    </row>
    <row r="146" spans="1:12" ht="15.75">
      <c r="A146" s="16"/>
      <c r="B146" s="58" t="s">
        <v>144</v>
      </c>
      <c r="C146" s="51"/>
      <c r="D146" s="22"/>
      <c r="E146" s="51"/>
      <c r="F146" s="51"/>
      <c r="G146" s="22"/>
      <c r="H146" s="51"/>
      <c r="I146" s="22"/>
      <c r="J146" s="51"/>
      <c r="K146" s="51"/>
      <c r="L146" s="59"/>
    </row>
    <row r="147" spans="1:12" ht="15.75">
      <c r="A147" s="16" t="s">
        <v>528</v>
      </c>
      <c r="B147" s="62" t="s">
        <v>259</v>
      </c>
      <c r="C147" s="34"/>
      <c r="D147" s="22">
        <f t="shared" si="4"/>
        <v>0</v>
      </c>
      <c r="E147" s="34"/>
      <c r="F147" s="34"/>
      <c r="G147" s="22">
        <f t="shared" si="5"/>
        <v>0</v>
      </c>
      <c r="H147" s="34"/>
      <c r="I147" s="22"/>
      <c r="J147" s="34"/>
      <c r="K147" s="34"/>
      <c r="L147" s="63"/>
    </row>
    <row r="148" spans="1:12" ht="15.75">
      <c r="A148" s="16" t="s">
        <v>529</v>
      </c>
      <c r="B148" s="62" t="s">
        <v>260</v>
      </c>
      <c r="C148" s="34"/>
      <c r="D148" s="22">
        <f t="shared" si="4"/>
        <v>0</v>
      </c>
      <c r="E148" s="34"/>
      <c r="F148" s="34"/>
      <c r="G148" s="22">
        <f t="shared" si="5"/>
        <v>0</v>
      </c>
      <c r="H148" s="34"/>
      <c r="I148" s="22"/>
      <c r="J148" s="34"/>
      <c r="K148" s="34"/>
      <c r="L148" s="63"/>
    </row>
    <row r="149" spans="1:12" ht="15.75">
      <c r="A149" s="16" t="s">
        <v>530</v>
      </c>
      <c r="B149" s="62" t="s">
        <v>261</v>
      </c>
      <c r="C149" s="34"/>
      <c r="D149" s="22">
        <f t="shared" si="4"/>
        <v>0</v>
      </c>
      <c r="E149" s="34"/>
      <c r="F149" s="34"/>
      <c r="G149" s="22">
        <f t="shared" si="5"/>
        <v>0</v>
      </c>
      <c r="H149" s="34"/>
      <c r="I149" s="22"/>
      <c r="J149" s="34"/>
      <c r="K149" s="34"/>
      <c r="L149" s="63"/>
    </row>
    <row r="150" spans="1:12" ht="47.25">
      <c r="A150" s="16" t="s">
        <v>531</v>
      </c>
      <c r="B150" s="62" t="s">
        <v>262</v>
      </c>
      <c r="C150" s="34"/>
      <c r="D150" s="22">
        <f t="shared" si="4"/>
        <v>0</v>
      </c>
      <c r="E150" s="34"/>
      <c r="F150" s="34"/>
      <c r="G150" s="22">
        <f t="shared" si="5"/>
        <v>0</v>
      </c>
      <c r="H150" s="34"/>
      <c r="I150" s="22"/>
      <c r="J150" s="34"/>
      <c r="K150" s="34"/>
      <c r="L150" s="63"/>
    </row>
    <row r="151" spans="1:12" ht="15.75">
      <c r="A151" s="16" t="s">
        <v>532</v>
      </c>
      <c r="B151" s="69" t="s">
        <v>263</v>
      </c>
      <c r="C151" s="56"/>
      <c r="D151" s="27">
        <f t="shared" si="4"/>
        <v>0</v>
      </c>
      <c r="E151" s="56"/>
      <c r="F151" s="56"/>
      <c r="G151" s="27">
        <f t="shared" si="5"/>
        <v>0</v>
      </c>
      <c r="H151" s="56"/>
      <c r="I151" s="27"/>
      <c r="J151" s="56"/>
      <c r="K151" s="56"/>
      <c r="L151" s="57"/>
    </row>
    <row r="152" spans="1:12" ht="31.5">
      <c r="A152" s="77" t="s">
        <v>533</v>
      </c>
      <c r="B152" s="117" t="s">
        <v>264</v>
      </c>
      <c r="C152" s="118">
        <f>C153+C154</f>
        <v>0</v>
      </c>
      <c r="D152" s="54">
        <f t="shared" si="4"/>
        <v>0</v>
      </c>
      <c r="E152" s="118">
        <f>E153+E154</f>
        <v>0</v>
      </c>
      <c r="F152" s="118">
        <f>F153+F154</f>
        <v>0</v>
      </c>
      <c r="G152" s="54">
        <f t="shared" si="5"/>
        <v>0</v>
      </c>
      <c r="H152" s="118">
        <f>H153+H154</f>
        <v>0</v>
      </c>
      <c r="I152" s="118">
        <f>I153+I154</f>
        <v>0</v>
      </c>
      <c r="J152" s="118">
        <f>J153+J154</f>
        <v>0</v>
      </c>
      <c r="K152" s="118">
        <f>K153+K154</f>
        <v>0</v>
      </c>
      <c r="L152" s="119">
        <f>L153+L154</f>
        <v>0</v>
      </c>
    </row>
    <row r="153" spans="1:12" ht="47.25">
      <c r="A153" s="77" t="s">
        <v>534</v>
      </c>
      <c r="B153" s="69" t="s">
        <v>265</v>
      </c>
      <c r="C153" s="56"/>
      <c r="D153" s="27">
        <f t="shared" si="4"/>
        <v>0</v>
      </c>
      <c r="E153" s="56"/>
      <c r="F153" s="56"/>
      <c r="G153" s="27">
        <f t="shared" si="5"/>
        <v>0</v>
      </c>
      <c r="H153" s="56"/>
      <c r="I153" s="27"/>
      <c r="J153" s="56"/>
      <c r="K153" s="56"/>
      <c r="L153" s="57"/>
    </row>
    <row r="154" spans="1:12" ht="15.75">
      <c r="A154" s="77" t="s">
        <v>535</v>
      </c>
      <c r="B154" s="64" t="s">
        <v>266</v>
      </c>
      <c r="C154" s="60"/>
      <c r="D154" s="27">
        <f t="shared" si="4"/>
        <v>0</v>
      </c>
      <c r="E154" s="60"/>
      <c r="F154" s="60"/>
      <c r="G154" s="27">
        <f t="shared" si="5"/>
        <v>0</v>
      </c>
      <c r="H154" s="60"/>
      <c r="I154" s="27"/>
      <c r="J154" s="60"/>
      <c r="K154" s="60"/>
      <c r="L154" s="61"/>
    </row>
    <row r="155" spans="1:12" ht="78.75">
      <c r="A155" s="72" t="s">
        <v>536</v>
      </c>
      <c r="B155" s="117" t="s">
        <v>267</v>
      </c>
      <c r="C155" s="118"/>
      <c r="D155" s="54">
        <f t="shared" si="4"/>
        <v>0</v>
      </c>
      <c r="E155" s="118"/>
      <c r="F155" s="118"/>
      <c r="G155" s="54">
        <f t="shared" si="5"/>
        <v>0</v>
      </c>
      <c r="H155" s="118"/>
      <c r="I155" s="54"/>
      <c r="J155" s="118"/>
      <c r="K155" s="118"/>
      <c r="L155" s="119"/>
    </row>
    <row r="156" spans="1:12" ht="94.5">
      <c r="A156" s="72" t="s">
        <v>537</v>
      </c>
      <c r="B156" s="117" t="s">
        <v>268</v>
      </c>
      <c r="C156" s="118">
        <f>C157+C164</f>
        <v>83.7</v>
      </c>
      <c r="D156" s="54">
        <f t="shared" si="4"/>
        <v>83.69999999999999</v>
      </c>
      <c r="E156" s="118">
        <f>E157+E164</f>
        <v>0</v>
      </c>
      <c r="F156" s="118">
        <f>F157+F164</f>
        <v>1.6</v>
      </c>
      <c r="G156" s="54">
        <f t="shared" si="5"/>
        <v>82.1</v>
      </c>
      <c r="H156" s="118">
        <f>H157+H164</f>
        <v>0</v>
      </c>
      <c r="I156" s="118">
        <f>I157+I164</f>
        <v>0</v>
      </c>
      <c r="J156" s="118">
        <f>J157+J164</f>
        <v>0</v>
      </c>
      <c r="K156" s="118">
        <f>K157+K164</f>
        <v>0</v>
      </c>
      <c r="L156" s="119">
        <f>L157+L164</f>
        <v>82.1</v>
      </c>
    </row>
    <row r="157" spans="1:12" ht="31.5">
      <c r="A157" s="78" t="s">
        <v>538</v>
      </c>
      <c r="B157" s="7" t="s">
        <v>269</v>
      </c>
      <c r="C157" s="26">
        <f>C158+C159+C160+C161+C162+C163</f>
        <v>50.6</v>
      </c>
      <c r="D157" s="27">
        <f t="shared" si="4"/>
        <v>50.6</v>
      </c>
      <c r="E157" s="26">
        <f>E158+E159+E160+E161+E162+E163</f>
        <v>0</v>
      </c>
      <c r="F157" s="26">
        <f>F158+F159+F160+F161+F162+F163</f>
        <v>1.6</v>
      </c>
      <c r="G157" s="27">
        <f t="shared" si="5"/>
        <v>49</v>
      </c>
      <c r="H157" s="26">
        <f>H158+H159+H160+H161+H162+H163</f>
        <v>0</v>
      </c>
      <c r="I157" s="26">
        <f>I158+I159+I160+I161+I162+I163</f>
        <v>0</v>
      </c>
      <c r="J157" s="26">
        <f>J158+J159+J160+J161+J162+J163</f>
        <v>0</v>
      </c>
      <c r="K157" s="26">
        <f>K158+K159+K160+K161+K162+K163</f>
        <v>0</v>
      </c>
      <c r="L157" s="28">
        <f>L158+L159+L160+L161+L162+L163</f>
        <v>49</v>
      </c>
    </row>
    <row r="158" spans="1:12" ht="15.75">
      <c r="A158" s="78" t="s">
        <v>539</v>
      </c>
      <c r="B158" s="62" t="s">
        <v>270</v>
      </c>
      <c r="C158" s="34">
        <v>49</v>
      </c>
      <c r="D158" s="22">
        <f t="shared" si="4"/>
        <v>49</v>
      </c>
      <c r="E158" s="34"/>
      <c r="F158" s="34"/>
      <c r="G158" s="22">
        <f t="shared" si="5"/>
        <v>49</v>
      </c>
      <c r="H158" s="34"/>
      <c r="I158" s="22"/>
      <c r="J158" s="34"/>
      <c r="K158" s="34"/>
      <c r="L158" s="63">
        <v>49</v>
      </c>
    </row>
    <row r="159" spans="1:12" ht="15.75">
      <c r="A159" s="78" t="s">
        <v>540</v>
      </c>
      <c r="B159" s="58" t="s">
        <v>271</v>
      </c>
      <c r="C159" s="51"/>
      <c r="D159" s="22">
        <f t="shared" si="4"/>
        <v>0</v>
      </c>
      <c r="E159" s="51"/>
      <c r="F159" s="51"/>
      <c r="G159" s="22">
        <f t="shared" si="5"/>
        <v>0</v>
      </c>
      <c r="H159" s="51"/>
      <c r="I159" s="22"/>
      <c r="J159" s="51"/>
      <c r="K159" s="51"/>
      <c r="L159" s="59"/>
    </row>
    <row r="160" spans="1:12" ht="31.5">
      <c r="A160" s="78" t="s">
        <v>541</v>
      </c>
      <c r="B160" s="62" t="s">
        <v>272</v>
      </c>
      <c r="C160" s="34"/>
      <c r="D160" s="22">
        <f t="shared" si="4"/>
        <v>0</v>
      </c>
      <c r="E160" s="34"/>
      <c r="F160" s="34"/>
      <c r="G160" s="22">
        <f t="shared" si="5"/>
        <v>0</v>
      </c>
      <c r="H160" s="34"/>
      <c r="I160" s="22"/>
      <c r="J160" s="34"/>
      <c r="K160" s="34"/>
      <c r="L160" s="63"/>
    </row>
    <row r="161" spans="1:12" ht="31.5">
      <c r="A161" s="78" t="s">
        <v>542</v>
      </c>
      <c r="B161" s="62" t="s">
        <v>273</v>
      </c>
      <c r="C161" s="34">
        <v>1.6</v>
      </c>
      <c r="D161" s="22">
        <f t="shared" si="4"/>
        <v>1.6</v>
      </c>
      <c r="E161" s="34"/>
      <c r="F161" s="34">
        <v>1.6</v>
      </c>
      <c r="G161" s="22">
        <f t="shared" si="5"/>
        <v>0</v>
      </c>
      <c r="H161" s="34"/>
      <c r="I161" s="22"/>
      <c r="J161" s="34"/>
      <c r="K161" s="34"/>
      <c r="L161" s="63"/>
    </row>
    <row r="162" spans="1:12" ht="15.75">
      <c r="A162" s="78" t="s">
        <v>543</v>
      </c>
      <c r="B162" s="62" t="s">
        <v>274</v>
      </c>
      <c r="C162" s="34"/>
      <c r="D162" s="22">
        <f t="shared" si="4"/>
        <v>0</v>
      </c>
      <c r="E162" s="34"/>
      <c r="F162" s="34"/>
      <c r="G162" s="22">
        <f t="shared" si="5"/>
        <v>0</v>
      </c>
      <c r="H162" s="34"/>
      <c r="I162" s="22"/>
      <c r="J162" s="34"/>
      <c r="K162" s="34"/>
      <c r="L162" s="63"/>
    </row>
    <row r="163" spans="1:12" ht="47.25">
      <c r="A163" s="78" t="s">
        <v>544</v>
      </c>
      <c r="B163" s="62" t="s">
        <v>275</v>
      </c>
      <c r="C163" s="34"/>
      <c r="D163" s="22">
        <f t="shared" si="4"/>
        <v>0</v>
      </c>
      <c r="E163" s="34"/>
      <c r="F163" s="34"/>
      <c r="G163" s="22">
        <f t="shared" si="5"/>
        <v>0</v>
      </c>
      <c r="H163" s="34"/>
      <c r="I163" s="22"/>
      <c r="J163" s="34"/>
      <c r="K163" s="34"/>
      <c r="L163" s="63"/>
    </row>
    <row r="164" spans="1:12" ht="47.25">
      <c r="A164" s="78" t="s">
        <v>545</v>
      </c>
      <c r="B164" s="7" t="s">
        <v>276</v>
      </c>
      <c r="C164" s="26">
        <f>C165+C166+C167+C168</f>
        <v>33.1</v>
      </c>
      <c r="D164" s="27">
        <f t="shared" si="4"/>
        <v>33.1</v>
      </c>
      <c r="E164" s="26">
        <f>E165+E166+E167+E168</f>
        <v>0</v>
      </c>
      <c r="F164" s="26">
        <f>F165+F166+F167+F168</f>
        <v>0</v>
      </c>
      <c r="G164" s="27">
        <f t="shared" si="5"/>
        <v>33.1</v>
      </c>
      <c r="H164" s="26">
        <f>H165+H166+H167+H168</f>
        <v>0</v>
      </c>
      <c r="I164" s="26">
        <f>I165+I166+I167+I168</f>
        <v>0</v>
      </c>
      <c r="J164" s="26">
        <f>J165+J166+J167+J168</f>
        <v>0</v>
      </c>
      <c r="K164" s="26">
        <f>K165+K166+K167+K168</f>
        <v>0</v>
      </c>
      <c r="L164" s="28">
        <f>L165+L166+L167+L168</f>
        <v>33.1</v>
      </c>
    </row>
    <row r="165" spans="1:12" ht="63">
      <c r="A165" s="78" t="s">
        <v>546</v>
      </c>
      <c r="B165" s="58" t="s">
        <v>277</v>
      </c>
      <c r="C165" s="51">
        <v>33.1</v>
      </c>
      <c r="D165" s="22">
        <f t="shared" si="4"/>
        <v>33.1</v>
      </c>
      <c r="E165" s="51"/>
      <c r="F165" s="51"/>
      <c r="G165" s="22">
        <f t="shared" si="5"/>
        <v>33.1</v>
      </c>
      <c r="H165" s="51"/>
      <c r="I165" s="22"/>
      <c r="J165" s="51"/>
      <c r="K165" s="51"/>
      <c r="L165" s="59">
        <v>33.1</v>
      </c>
    </row>
    <row r="166" spans="1:12" ht="15.75">
      <c r="A166" s="78" t="s">
        <v>547</v>
      </c>
      <c r="B166" s="62" t="s">
        <v>278</v>
      </c>
      <c r="C166" s="34"/>
      <c r="D166" s="22">
        <f t="shared" si="4"/>
        <v>0</v>
      </c>
      <c r="E166" s="34"/>
      <c r="F166" s="34"/>
      <c r="G166" s="22">
        <f t="shared" si="5"/>
        <v>0</v>
      </c>
      <c r="H166" s="34"/>
      <c r="I166" s="22"/>
      <c r="J166" s="34"/>
      <c r="K166" s="34"/>
      <c r="L166" s="63"/>
    </row>
    <row r="167" spans="1:12" ht="15.75">
      <c r="A167" s="78" t="s">
        <v>548</v>
      </c>
      <c r="B167" s="62" t="s">
        <v>279</v>
      </c>
      <c r="C167" s="34"/>
      <c r="D167" s="22">
        <f t="shared" si="4"/>
        <v>0</v>
      </c>
      <c r="E167" s="34"/>
      <c r="F167" s="34"/>
      <c r="G167" s="22">
        <f t="shared" si="5"/>
        <v>0</v>
      </c>
      <c r="H167" s="34"/>
      <c r="I167" s="22"/>
      <c r="J167" s="34"/>
      <c r="K167" s="34"/>
      <c r="L167" s="63"/>
    </row>
    <row r="168" spans="1:12" ht="15.75">
      <c r="A168" s="78" t="s">
        <v>549</v>
      </c>
      <c r="B168" s="58" t="s">
        <v>185</v>
      </c>
      <c r="C168" s="51"/>
      <c r="D168" s="22">
        <f t="shared" si="4"/>
        <v>0</v>
      </c>
      <c r="E168" s="51"/>
      <c r="F168" s="51"/>
      <c r="G168" s="22">
        <f t="shared" si="5"/>
        <v>0</v>
      </c>
      <c r="H168" s="51"/>
      <c r="I168" s="22"/>
      <c r="J168" s="51"/>
      <c r="K168" s="51"/>
      <c r="L168" s="59"/>
    </row>
    <row r="169" spans="1:12" ht="15.75">
      <c r="A169" s="78" t="s">
        <v>550</v>
      </c>
      <c r="B169" s="120" t="s">
        <v>280</v>
      </c>
      <c r="C169" s="118">
        <f>C170+C171+C172+C173</f>
        <v>218.2</v>
      </c>
      <c r="D169" s="54">
        <f t="shared" si="4"/>
        <v>218.2</v>
      </c>
      <c r="E169" s="118">
        <f>E170+E171+E172+E173</f>
        <v>0</v>
      </c>
      <c r="F169" s="118">
        <f>F170+F171+F172+F173</f>
        <v>0</v>
      </c>
      <c r="G169" s="54">
        <f t="shared" si="5"/>
        <v>218.2</v>
      </c>
      <c r="H169" s="118">
        <f>H170+H171+H172+H173</f>
        <v>0</v>
      </c>
      <c r="I169" s="118">
        <f>I170+I171+I172+I173</f>
        <v>0</v>
      </c>
      <c r="J169" s="118">
        <f>J170+J171+J172+J173</f>
        <v>0</v>
      </c>
      <c r="K169" s="118">
        <f>K170+K171+K172+K173</f>
        <v>0</v>
      </c>
      <c r="L169" s="119">
        <f>L170+L171+L172+L173</f>
        <v>218.2</v>
      </c>
    </row>
    <row r="170" spans="1:12" ht="78.75">
      <c r="A170" s="78" t="s">
        <v>551</v>
      </c>
      <c r="B170" s="79" t="s">
        <v>281</v>
      </c>
      <c r="C170" s="37">
        <v>218.2</v>
      </c>
      <c r="D170" s="22">
        <f t="shared" si="4"/>
        <v>218.2</v>
      </c>
      <c r="E170" s="38"/>
      <c r="F170" s="38"/>
      <c r="G170" s="22">
        <f t="shared" si="5"/>
        <v>218.2</v>
      </c>
      <c r="H170" s="37"/>
      <c r="I170" s="22"/>
      <c r="J170" s="37"/>
      <c r="K170" s="37"/>
      <c r="L170" s="39">
        <v>218.2</v>
      </c>
    </row>
    <row r="171" spans="1:12" ht="47.25">
      <c r="A171" s="78" t="s">
        <v>552</v>
      </c>
      <c r="B171" s="79" t="s">
        <v>282</v>
      </c>
      <c r="C171" s="37"/>
      <c r="D171" s="22">
        <f t="shared" si="4"/>
        <v>0</v>
      </c>
      <c r="E171" s="38"/>
      <c r="F171" s="38"/>
      <c r="G171" s="22">
        <f t="shared" si="5"/>
        <v>0</v>
      </c>
      <c r="H171" s="37"/>
      <c r="I171" s="22"/>
      <c r="J171" s="37"/>
      <c r="K171" s="37"/>
      <c r="L171" s="39"/>
    </row>
    <row r="172" spans="1:12" ht="15.75">
      <c r="A172" s="78" t="s">
        <v>553</v>
      </c>
      <c r="B172" s="79" t="s">
        <v>283</v>
      </c>
      <c r="C172" s="37"/>
      <c r="D172" s="22">
        <f t="shared" si="4"/>
        <v>0</v>
      </c>
      <c r="E172" s="38"/>
      <c r="F172" s="38"/>
      <c r="G172" s="22">
        <f t="shared" si="5"/>
        <v>0</v>
      </c>
      <c r="H172" s="37"/>
      <c r="I172" s="22"/>
      <c r="J172" s="37"/>
      <c r="K172" s="37"/>
      <c r="L172" s="39"/>
    </row>
    <row r="173" spans="1:12" ht="15.75">
      <c r="A173" s="78" t="s">
        <v>554</v>
      </c>
      <c r="B173" s="79" t="s">
        <v>185</v>
      </c>
      <c r="C173" s="37"/>
      <c r="D173" s="22">
        <f t="shared" si="4"/>
        <v>0</v>
      </c>
      <c r="E173" s="38"/>
      <c r="F173" s="38"/>
      <c r="G173" s="22">
        <f t="shared" si="5"/>
        <v>0</v>
      </c>
      <c r="H173" s="37"/>
      <c r="I173" s="22"/>
      <c r="J173" s="37"/>
      <c r="K173" s="37"/>
      <c r="L173" s="39"/>
    </row>
    <row r="174" spans="1:12" ht="47.25">
      <c r="A174" s="78" t="s">
        <v>555</v>
      </c>
      <c r="B174" s="120" t="s">
        <v>284</v>
      </c>
      <c r="C174" s="118">
        <f>C175+C176+C177</f>
        <v>0</v>
      </c>
      <c r="D174" s="54">
        <f t="shared" si="4"/>
        <v>0</v>
      </c>
      <c r="E174" s="118">
        <f>E175+E176+E177</f>
        <v>0</v>
      </c>
      <c r="F174" s="118">
        <f>F175+F176+F177</f>
        <v>0</v>
      </c>
      <c r="G174" s="54">
        <f t="shared" si="5"/>
        <v>0</v>
      </c>
      <c r="H174" s="118">
        <f>H175+H176+H177</f>
        <v>0</v>
      </c>
      <c r="I174" s="118">
        <f>I175+I176+I177</f>
        <v>0</v>
      </c>
      <c r="J174" s="118">
        <f>J175+J176+J177</f>
        <v>0</v>
      </c>
      <c r="K174" s="118">
        <f>K175+K176+K177</f>
        <v>0</v>
      </c>
      <c r="L174" s="119">
        <f>L175+L176+L177</f>
        <v>0</v>
      </c>
    </row>
    <row r="175" spans="1:12" ht="47.25">
      <c r="A175" s="78" t="s">
        <v>556</v>
      </c>
      <c r="B175" s="80" t="s">
        <v>285</v>
      </c>
      <c r="C175" s="51"/>
      <c r="D175" s="22">
        <f t="shared" si="4"/>
        <v>0</v>
      </c>
      <c r="E175" s="51"/>
      <c r="F175" s="51"/>
      <c r="G175" s="22">
        <f t="shared" si="5"/>
        <v>0</v>
      </c>
      <c r="H175" s="51"/>
      <c r="I175" s="22"/>
      <c r="J175" s="51"/>
      <c r="K175" s="51"/>
      <c r="L175" s="59"/>
    </row>
    <row r="176" spans="1:12" ht="78.75">
      <c r="A176" s="78" t="s">
        <v>557</v>
      </c>
      <c r="B176" s="80" t="s">
        <v>286</v>
      </c>
      <c r="C176" s="51"/>
      <c r="D176" s="22">
        <f t="shared" si="4"/>
        <v>0</v>
      </c>
      <c r="E176" s="51"/>
      <c r="F176" s="51"/>
      <c r="G176" s="22">
        <f t="shared" si="5"/>
        <v>0</v>
      </c>
      <c r="H176" s="51"/>
      <c r="I176" s="22"/>
      <c r="J176" s="51"/>
      <c r="K176" s="51"/>
      <c r="L176" s="59"/>
    </row>
    <row r="177" spans="1:12" ht="15.75">
      <c r="A177" s="78" t="s">
        <v>558</v>
      </c>
      <c r="B177" s="80" t="s">
        <v>287</v>
      </c>
      <c r="C177" s="51"/>
      <c r="D177" s="22">
        <f t="shared" si="4"/>
        <v>0</v>
      </c>
      <c r="E177" s="51"/>
      <c r="F177" s="51"/>
      <c r="G177" s="22">
        <f t="shared" si="5"/>
        <v>0</v>
      </c>
      <c r="H177" s="51"/>
      <c r="I177" s="22"/>
      <c r="J177" s="51"/>
      <c r="K177" s="51"/>
      <c r="L177" s="59"/>
    </row>
    <row r="178" spans="1:12" ht="47.25">
      <c r="A178" s="78" t="s">
        <v>559</v>
      </c>
      <c r="B178" s="120" t="s">
        <v>288</v>
      </c>
      <c r="C178" s="118">
        <f>C179+C184</f>
        <v>18.6</v>
      </c>
      <c r="D178" s="54">
        <f t="shared" si="4"/>
        <v>18.6</v>
      </c>
      <c r="E178" s="118">
        <f>E179+E184</f>
        <v>0</v>
      </c>
      <c r="F178" s="118">
        <f>F179+F184</f>
        <v>0</v>
      </c>
      <c r="G178" s="54">
        <f t="shared" si="5"/>
        <v>18.6</v>
      </c>
      <c r="H178" s="118">
        <f>H179+H184</f>
        <v>0</v>
      </c>
      <c r="I178" s="118">
        <f>I179+I184</f>
        <v>0</v>
      </c>
      <c r="J178" s="118">
        <f>J179+J184</f>
        <v>0</v>
      </c>
      <c r="K178" s="118">
        <f>K179+K184</f>
        <v>0</v>
      </c>
      <c r="L178" s="119">
        <f>L179+L184</f>
        <v>18.6</v>
      </c>
    </row>
    <row r="179" spans="1:12" ht="15.75">
      <c r="A179" s="78" t="s">
        <v>560</v>
      </c>
      <c r="B179" s="81" t="s">
        <v>289</v>
      </c>
      <c r="C179" s="56">
        <f>C181+C182+C183</f>
        <v>5.6</v>
      </c>
      <c r="D179" s="27">
        <f t="shared" si="4"/>
        <v>5.6</v>
      </c>
      <c r="E179" s="56">
        <f>E181+E182+E183</f>
        <v>0</v>
      </c>
      <c r="F179" s="56">
        <f>F181+F182+F183</f>
        <v>0</v>
      </c>
      <c r="G179" s="27">
        <f t="shared" si="5"/>
        <v>5.6</v>
      </c>
      <c r="H179" s="56">
        <f>H181+H182+H183</f>
        <v>0</v>
      </c>
      <c r="I179" s="56">
        <f>I181+I182+I183</f>
        <v>0</v>
      </c>
      <c r="J179" s="56">
        <f>J181+J182+J183</f>
        <v>0</v>
      </c>
      <c r="K179" s="56">
        <f>K181+K182+K183</f>
        <v>0</v>
      </c>
      <c r="L179" s="57">
        <f>L181+L182+L183</f>
        <v>5.6</v>
      </c>
    </row>
    <row r="180" spans="1:12" ht="15.75">
      <c r="A180" s="78"/>
      <c r="B180" s="82" t="s">
        <v>148</v>
      </c>
      <c r="C180" s="51"/>
      <c r="D180" s="22"/>
      <c r="E180" s="51"/>
      <c r="F180" s="51"/>
      <c r="G180" s="22"/>
      <c r="H180" s="51"/>
      <c r="I180" s="22"/>
      <c r="J180" s="51"/>
      <c r="K180" s="51"/>
      <c r="L180" s="59"/>
    </row>
    <row r="181" spans="1:12" ht="31.5">
      <c r="A181" s="78" t="s">
        <v>561</v>
      </c>
      <c r="B181" s="83" t="s">
        <v>290</v>
      </c>
      <c r="C181" s="41">
        <v>5.6</v>
      </c>
      <c r="D181" s="22">
        <f t="shared" si="4"/>
        <v>5.6</v>
      </c>
      <c r="E181" s="42"/>
      <c r="F181" s="42"/>
      <c r="G181" s="22">
        <f t="shared" si="5"/>
        <v>5.6</v>
      </c>
      <c r="H181" s="41"/>
      <c r="I181" s="22"/>
      <c r="J181" s="41"/>
      <c r="K181" s="41"/>
      <c r="L181" s="43">
        <v>5.6</v>
      </c>
    </row>
    <row r="182" spans="1:12" ht="47.25">
      <c r="A182" s="78" t="s">
        <v>562</v>
      </c>
      <c r="B182" s="83" t="s">
        <v>291</v>
      </c>
      <c r="C182" s="41"/>
      <c r="D182" s="22">
        <f t="shared" si="4"/>
        <v>0</v>
      </c>
      <c r="E182" s="42"/>
      <c r="F182" s="42"/>
      <c r="G182" s="22">
        <f t="shared" si="5"/>
        <v>0</v>
      </c>
      <c r="H182" s="41"/>
      <c r="I182" s="22"/>
      <c r="J182" s="41"/>
      <c r="K182" s="41"/>
      <c r="L182" s="43"/>
    </row>
    <row r="183" spans="1:12" ht="63">
      <c r="A183" s="78" t="s">
        <v>563</v>
      </c>
      <c r="B183" s="84" t="s">
        <v>292</v>
      </c>
      <c r="C183" s="34"/>
      <c r="D183" s="22">
        <f t="shared" si="4"/>
        <v>0</v>
      </c>
      <c r="E183" s="34"/>
      <c r="F183" s="34"/>
      <c r="G183" s="22">
        <f t="shared" si="5"/>
        <v>0</v>
      </c>
      <c r="H183" s="34"/>
      <c r="I183" s="22"/>
      <c r="J183" s="34"/>
      <c r="K183" s="34"/>
      <c r="L183" s="63"/>
    </row>
    <row r="184" spans="1:12" ht="15.75">
      <c r="A184" s="78" t="s">
        <v>564</v>
      </c>
      <c r="B184" s="81" t="s">
        <v>293</v>
      </c>
      <c r="C184" s="56">
        <v>13</v>
      </c>
      <c r="D184" s="27">
        <f t="shared" si="4"/>
        <v>13</v>
      </c>
      <c r="E184" s="56"/>
      <c r="F184" s="56"/>
      <c r="G184" s="27">
        <f t="shared" si="5"/>
        <v>13</v>
      </c>
      <c r="H184" s="56"/>
      <c r="I184" s="27"/>
      <c r="J184" s="56"/>
      <c r="K184" s="56"/>
      <c r="L184" s="57">
        <v>13</v>
      </c>
    </row>
    <row r="185" spans="1:12" ht="63">
      <c r="A185" s="78" t="s">
        <v>565</v>
      </c>
      <c r="B185" s="120" t="s">
        <v>294</v>
      </c>
      <c r="C185" s="118">
        <f>C186+C187+C188+C189</f>
        <v>0</v>
      </c>
      <c r="D185" s="54">
        <f t="shared" si="4"/>
        <v>0</v>
      </c>
      <c r="E185" s="118">
        <f>E186+E187+E188+E189</f>
        <v>0</v>
      </c>
      <c r="F185" s="118">
        <f>F186+F187+F188+F189</f>
        <v>0</v>
      </c>
      <c r="G185" s="54">
        <f t="shared" si="5"/>
        <v>0</v>
      </c>
      <c r="H185" s="118">
        <f>H186+H187+H188+H189</f>
        <v>0</v>
      </c>
      <c r="I185" s="118">
        <f>I186+I187+I188+I189</f>
        <v>0</v>
      </c>
      <c r="J185" s="118">
        <f>J186+J187+J188+J189</f>
        <v>0</v>
      </c>
      <c r="K185" s="118">
        <f>K186+K187+K188+K189</f>
        <v>0</v>
      </c>
      <c r="L185" s="119">
        <f>L186+L187+L188+L189</f>
        <v>0</v>
      </c>
    </row>
    <row r="186" spans="1:12" ht="15.75">
      <c r="A186" s="78" t="s">
        <v>566</v>
      </c>
      <c r="B186" s="80" t="s">
        <v>295</v>
      </c>
      <c r="C186" s="51"/>
      <c r="D186" s="22">
        <f t="shared" si="4"/>
        <v>0</v>
      </c>
      <c r="E186" s="51"/>
      <c r="F186" s="51"/>
      <c r="G186" s="22">
        <f t="shared" si="5"/>
        <v>0</v>
      </c>
      <c r="H186" s="51"/>
      <c r="I186" s="22"/>
      <c r="J186" s="51"/>
      <c r="K186" s="51"/>
      <c r="L186" s="59"/>
    </row>
    <row r="187" spans="1:12" ht="31.5">
      <c r="A187" s="78" t="s">
        <v>567</v>
      </c>
      <c r="B187" s="121" t="s">
        <v>296</v>
      </c>
      <c r="C187" s="34"/>
      <c r="D187" s="22">
        <f t="shared" si="4"/>
        <v>0</v>
      </c>
      <c r="E187" s="34"/>
      <c r="F187" s="34"/>
      <c r="G187" s="22">
        <f t="shared" si="5"/>
        <v>0</v>
      </c>
      <c r="H187" s="34"/>
      <c r="I187" s="22"/>
      <c r="J187" s="34"/>
      <c r="K187" s="34"/>
      <c r="L187" s="63"/>
    </row>
    <row r="188" spans="1:12" ht="47.25">
      <c r="A188" s="78" t="s">
        <v>568</v>
      </c>
      <c r="B188" s="80" t="s">
        <v>297</v>
      </c>
      <c r="C188" s="51"/>
      <c r="D188" s="22">
        <f t="shared" si="4"/>
        <v>0</v>
      </c>
      <c r="E188" s="51"/>
      <c r="F188" s="51"/>
      <c r="G188" s="22">
        <f t="shared" si="5"/>
        <v>0</v>
      </c>
      <c r="H188" s="51"/>
      <c r="I188" s="22"/>
      <c r="J188" s="51"/>
      <c r="K188" s="51"/>
      <c r="L188" s="59"/>
    </row>
    <row r="189" spans="1:12" ht="15.75">
      <c r="A189" s="78" t="s">
        <v>569</v>
      </c>
      <c r="B189" s="80" t="s">
        <v>185</v>
      </c>
      <c r="C189" s="51"/>
      <c r="D189" s="22">
        <f t="shared" si="4"/>
        <v>0</v>
      </c>
      <c r="E189" s="51"/>
      <c r="F189" s="51"/>
      <c r="G189" s="22">
        <f t="shared" si="5"/>
        <v>0</v>
      </c>
      <c r="H189" s="51"/>
      <c r="I189" s="22"/>
      <c r="J189" s="51"/>
      <c r="K189" s="51"/>
      <c r="L189" s="59"/>
    </row>
    <row r="190" spans="1:12" ht="47.25">
      <c r="A190" s="78" t="s">
        <v>570</v>
      </c>
      <c r="B190" s="120" t="s">
        <v>298</v>
      </c>
      <c r="C190" s="118">
        <f>C191+C192+C193</f>
        <v>0</v>
      </c>
      <c r="D190" s="54">
        <f t="shared" si="4"/>
        <v>0</v>
      </c>
      <c r="E190" s="118">
        <f>E191+E192+E193</f>
        <v>0</v>
      </c>
      <c r="F190" s="118">
        <f>F191+F192+F193</f>
        <v>0</v>
      </c>
      <c r="G190" s="54">
        <f t="shared" si="5"/>
        <v>0</v>
      </c>
      <c r="H190" s="118">
        <f>H191+H192+H193</f>
        <v>0</v>
      </c>
      <c r="I190" s="118">
        <f>I191+I192+I193</f>
        <v>0</v>
      </c>
      <c r="J190" s="118">
        <f>J191+J192+J193</f>
        <v>0</v>
      </c>
      <c r="K190" s="118">
        <f>K191+K192+K193</f>
        <v>0</v>
      </c>
      <c r="L190" s="119">
        <f>L191+L192+L193</f>
        <v>0</v>
      </c>
    </row>
    <row r="191" spans="1:12" ht="15.75">
      <c r="A191" s="78" t="s">
        <v>571</v>
      </c>
      <c r="B191" s="85" t="s">
        <v>299</v>
      </c>
      <c r="C191" s="51"/>
      <c r="D191" s="22">
        <f t="shared" si="4"/>
        <v>0</v>
      </c>
      <c r="E191" s="51"/>
      <c r="F191" s="51"/>
      <c r="G191" s="22">
        <f t="shared" si="5"/>
        <v>0</v>
      </c>
      <c r="H191" s="51"/>
      <c r="I191" s="22"/>
      <c r="J191" s="51"/>
      <c r="K191" s="51"/>
      <c r="L191" s="59"/>
    </row>
    <row r="192" spans="1:12" ht="94.5">
      <c r="A192" s="78" t="s">
        <v>572</v>
      </c>
      <c r="B192" s="86" t="s">
        <v>300</v>
      </c>
      <c r="C192" s="34"/>
      <c r="D192" s="22">
        <f t="shared" si="4"/>
        <v>0</v>
      </c>
      <c r="E192" s="34"/>
      <c r="F192" s="34"/>
      <c r="G192" s="22">
        <f t="shared" si="5"/>
        <v>0</v>
      </c>
      <c r="H192" s="34"/>
      <c r="I192" s="22"/>
      <c r="J192" s="34"/>
      <c r="K192" s="34"/>
      <c r="L192" s="63"/>
    </row>
    <row r="193" spans="1:12" ht="15.75">
      <c r="A193" s="78" t="s">
        <v>573</v>
      </c>
      <c r="B193" s="86" t="s">
        <v>185</v>
      </c>
      <c r="C193" s="34"/>
      <c r="D193" s="22">
        <f t="shared" si="4"/>
        <v>0</v>
      </c>
      <c r="E193" s="34"/>
      <c r="F193" s="34"/>
      <c r="G193" s="22">
        <f t="shared" si="5"/>
        <v>0</v>
      </c>
      <c r="H193" s="34"/>
      <c r="I193" s="22"/>
      <c r="J193" s="34"/>
      <c r="K193" s="34"/>
      <c r="L193" s="63"/>
    </row>
    <row r="194" spans="1:12" ht="63">
      <c r="A194" s="78" t="s">
        <v>574</v>
      </c>
      <c r="B194" s="117" t="s">
        <v>301</v>
      </c>
      <c r="C194" s="118">
        <f>C195+C196+C197+C198</f>
        <v>0</v>
      </c>
      <c r="D194" s="54">
        <f t="shared" si="4"/>
        <v>0</v>
      </c>
      <c r="E194" s="118">
        <f>E195+E196+E197+E198</f>
        <v>0</v>
      </c>
      <c r="F194" s="118">
        <f>F195+F196+F197+F198</f>
        <v>0</v>
      </c>
      <c r="G194" s="54">
        <f t="shared" si="5"/>
        <v>0</v>
      </c>
      <c r="H194" s="118">
        <f>H195+H196+H197+H198</f>
        <v>0</v>
      </c>
      <c r="I194" s="118">
        <f>I195+I196+I197+I198</f>
        <v>0</v>
      </c>
      <c r="J194" s="118">
        <f>J195+J196+J197+J198</f>
        <v>0</v>
      </c>
      <c r="K194" s="118">
        <f>K195+K196+K197+K198</f>
        <v>0</v>
      </c>
      <c r="L194" s="119">
        <f>L195+L196+L197+L198</f>
        <v>0</v>
      </c>
    </row>
    <row r="195" spans="1:12" ht="31.5">
      <c r="A195" s="78" t="s">
        <v>575</v>
      </c>
      <c r="B195" s="85" t="s">
        <v>302</v>
      </c>
      <c r="C195" s="51"/>
      <c r="D195" s="22">
        <f t="shared" si="4"/>
        <v>0</v>
      </c>
      <c r="E195" s="51"/>
      <c r="F195" s="51"/>
      <c r="G195" s="22">
        <f t="shared" si="5"/>
        <v>0</v>
      </c>
      <c r="H195" s="51"/>
      <c r="I195" s="22"/>
      <c r="J195" s="51"/>
      <c r="K195" s="51"/>
      <c r="L195" s="59"/>
    </row>
    <row r="196" spans="1:12" ht="15.75">
      <c r="A196" s="78" t="s">
        <v>576</v>
      </c>
      <c r="B196" s="85" t="s">
        <v>303</v>
      </c>
      <c r="C196" s="51"/>
      <c r="D196" s="22">
        <f t="shared" si="4"/>
        <v>0</v>
      </c>
      <c r="E196" s="51"/>
      <c r="F196" s="51"/>
      <c r="G196" s="22">
        <f t="shared" si="5"/>
        <v>0</v>
      </c>
      <c r="H196" s="51"/>
      <c r="I196" s="22"/>
      <c r="J196" s="51"/>
      <c r="K196" s="51"/>
      <c r="L196" s="59"/>
    </row>
    <row r="197" spans="1:12" ht="47.25">
      <c r="A197" s="78" t="s">
        <v>577</v>
      </c>
      <c r="B197" s="87" t="s">
        <v>304</v>
      </c>
      <c r="C197" s="51"/>
      <c r="D197" s="22">
        <f t="shared" si="4"/>
        <v>0</v>
      </c>
      <c r="E197" s="51"/>
      <c r="F197" s="51"/>
      <c r="G197" s="22">
        <f t="shared" si="5"/>
        <v>0</v>
      </c>
      <c r="H197" s="51"/>
      <c r="I197" s="22"/>
      <c r="J197" s="51"/>
      <c r="K197" s="51"/>
      <c r="L197" s="59"/>
    </row>
    <row r="198" spans="1:12" ht="15.75">
      <c r="A198" s="78" t="s">
        <v>578</v>
      </c>
      <c r="B198" s="85" t="s">
        <v>185</v>
      </c>
      <c r="C198" s="51"/>
      <c r="D198" s="22">
        <f t="shared" si="4"/>
        <v>0</v>
      </c>
      <c r="E198" s="51"/>
      <c r="F198" s="51"/>
      <c r="G198" s="22">
        <f t="shared" si="5"/>
        <v>0</v>
      </c>
      <c r="H198" s="51"/>
      <c r="I198" s="22"/>
      <c r="J198" s="51"/>
      <c r="K198" s="51"/>
      <c r="L198" s="59"/>
    </row>
    <row r="199" spans="1:12" ht="47.25">
      <c r="A199" s="78" t="s">
        <v>579</v>
      </c>
      <c r="B199" s="117" t="s">
        <v>305</v>
      </c>
      <c r="C199" s="118">
        <f>C200+C201+C202+C203+C204</f>
        <v>66.1</v>
      </c>
      <c r="D199" s="54">
        <f t="shared" si="4"/>
        <v>66.05</v>
      </c>
      <c r="E199" s="118">
        <f>E200+E201+E202+E203+E204</f>
        <v>0</v>
      </c>
      <c r="F199" s="118">
        <f>F200+F201+F202+F203+F204</f>
        <v>47.25</v>
      </c>
      <c r="G199" s="54">
        <f t="shared" si="5"/>
        <v>18.8</v>
      </c>
      <c r="H199" s="118">
        <f>H200+H201+H202+H203+H204</f>
        <v>0</v>
      </c>
      <c r="I199" s="118">
        <f>I200+I201+I202+I203+I204</f>
        <v>0</v>
      </c>
      <c r="J199" s="118">
        <f>J200+J201+J202+J203+J204</f>
        <v>0</v>
      </c>
      <c r="K199" s="118">
        <f>K200+K201+K202+K203+K204</f>
        <v>0</v>
      </c>
      <c r="L199" s="119">
        <f>L200+L201+L202+L203+L204</f>
        <v>18.8</v>
      </c>
    </row>
    <row r="200" spans="1:12" ht="31.5">
      <c r="A200" s="78" t="s">
        <v>580</v>
      </c>
      <c r="B200" s="85" t="s">
        <v>306</v>
      </c>
      <c r="C200" s="51">
        <v>17</v>
      </c>
      <c r="D200" s="22">
        <f t="shared" si="4"/>
        <v>17</v>
      </c>
      <c r="E200" s="51"/>
      <c r="F200" s="51">
        <v>17</v>
      </c>
      <c r="G200" s="22">
        <f t="shared" si="5"/>
        <v>0</v>
      </c>
      <c r="H200" s="51"/>
      <c r="I200" s="22"/>
      <c r="J200" s="51"/>
      <c r="K200" s="51"/>
      <c r="L200" s="59"/>
    </row>
    <row r="201" spans="1:12" ht="47.25">
      <c r="A201" s="78" t="s">
        <v>581</v>
      </c>
      <c r="B201" s="88" t="s">
        <v>307</v>
      </c>
      <c r="C201" s="30"/>
      <c r="D201" s="22">
        <f t="shared" si="4"/>
        <v>0</v>
      </c>
      <c r="E201" s="30"/>
      <c r="F201" s="30"/>
      <c r="G201" s="22">
        <f t="shared" si="5"/>
        <v>0</v>
      </c>
      <c r="H201" s="30"/>
      <c r="I201" s="22"/>
      <c r="J201" s="30"/>
      <c r="K201" s="30"/>
      <c r="L201" s="31"/>
    </row>
    <row r="202" spans="1:12" ht="47.25">
      <c r="A202" s="78" t="s">
        <v>582</v>
      </c>
      <c r="B202" s="85" t="s">
        <v>308</v>
      </c>
      <c r="C202" s="51">
        <v>30.3</v>
      </c>
      <c r="D202" s="22">
        <f t="shared" si="4"/>
        <v>30.25</v>
      </c>
      <c r="E202" s="51"/>
      <c r="F202" s="51">
        <v>30.25</v>
      </c>
      <c r="G202" s="22">
        <f t="shared" si="5"/>
        <v>0</v>
      </c>
      <c r="H202" s="51"/>
      <c r="I202" s="22"/>
      <c r="J202" s="51"/>
      <c r="K202" s="51"/>
      <c r="L202" s="59"/>
    </row>
    <row r="203" spans="1:12" ht="63">
      <c r="A203" s="78" t="s">
        <v>583</v>
      </c>
      <c r="B203" s="88" t="s">
        <v>0</v>
      </c>
      <c r="C203" s="30">
        <v>2.3</v>
      </c>
      <c r="D203" s="22">
        <f t="shared" si="4"/>
        <v>2.3</v>
      </c>
      <c r="E203" s="30"/>
      <c r="F203" s="30"/>
      <c r="G203" s="22">
        <f t="shared" si="5"/>
        <v>2.3</v>
      </c>
      <c r="H203" s="30"/>
      <c r="I203" s="22"/>
      <c r="J203" s="30"/>
      <c r="K203" s="30"/>
      <c r="L203" s="31">
        <v>2.3</v>
      </c>
    </row>
    <row r="204" spans="1:12" ht="15.75">
      <c r="A204" s="78" t="s">
        <v>584</v>
      </c>
      <c r="B204" s="85" t="s">
        <v>185</v>
      </c>
      <c r="C204" s="51">
        <v>16.5</v>
      </c>
      <c r="D204" s="22">
        <f t="shared" si="4"/>
        <v>16.5</v>
      </c>
      <c r="E204" s="51"/>
      <c r="F204" s="51"/>
      <c r="G204" s="22">
        <f t="shared" si="5"/>
        <v>16.5</v>
      </c>
      <c r="H204" s="51"/>
      <c r="I204" s="22"/>
      <c r="J204" s="51"/>
      <c r="K204" s="51"/>
      <c r="L204" s="59">
        <v>16.5</v>
      </c>
    </row>
    <row r="205" spans="1:12" ht="31.5">
      <c r="A205" s="78" t="s">
        <v>585</v>
      </c>
      <c r="B205" s="120" t="s">
        <v>1</v>
      </c>
      <c r="C205" s="118">
        <f>C206+C208</f>
        <v>0</v>
      </c>
      <c r="D205" s="54">
        <f t="shared" si="4"/>
        <v>0</v>
      </c>
      <c r="E205" s="118">
        <f>E206+E208</f>
        <v>0</v>
      </c>
      <c r="F205" s="118">
        <f>F206+F208</f>
        <v>0</v>
      </c>
      <c r="G205" s="54">
        <f t="shared" si="5"/>
        <v>0</v>
      </c>
      <c r="H205" s="118">
        <f>H206+H208</f>
        <v>0</v>
      </c>
      <c r="I205" s="118">
        <f>I206+I208</f>
        <v>0</v>
      </c>
      <c r="J205" s="118">
        <f>J206+J208</f>
        <v>0</v>
      </c>
      <c r="K205" s="118">
        <f>K206+K208</f>
        <v>0</v>
      </c>
      <c r="L205" s="119">
        <f>L206+L208</f>
        <v>0</v>
      </c>
    </row>
    <row r="206" spans="1:12" ht="31.5">
      <c r="A206" s="78" t="s">
        <v>586</v>
      </c>
      <c r="B206" s="88" t="s">
        <v>2</v>
      </c>
      <c r="C206" s="30"/>
      <c r="D206" s="22">
        <f t="shared" si="4"/>
        <v>0</v>
      </c>
      <c r="E206" s="30"/>
      <c r="F206" s="30"/>
      <c r="G206" s="22">
        <f t="shared" si="5"/>
        <v>0</v>
      </c>
      <c r="H206" s="30"/>
      <c r="I206" s="22"/>
      <c r="J206" s="30"/>
      <c r="K206" s="30"/>
      <c r="L206" s="31"/>
    </row>
    <row r="207" spans="1:12" ht="15.75">
      <c r="A207" s="78" t="s">
        <v>587</v>
      </c>
      <c r="B207" s="88" t="s">
        <v>3</v>
      </c>
      <c r="C207" s="30"/>
      <c r="D207" s="22">
        <f t="shared" si="4"/>
        <v>0</v>
      </c>
      <c r="E207" s="30"/>
      <c r="F207" s="30"/>
      <c r="G207" s="22">
        <f t="shared" si="5"/>
        <v>0</v>
      </c>
      <c r="H207" s="30"/>
      <c r="I207" s="22"/>
      <c r="J207" s="30"/>
      <c r="K207" s="30"/>
      <c r="L207" s="31"/>
    </row>
    <row r="208" spans="1:12" ht="63">
      <c r="A208" s="78" t="s">
        <v>588</v>
      </c>
      <c r="B208" s="85" t="s">
        <v>4</v>
      </c>
      <c r="C208" s="51"/>
      <c r="D208" s="22">
        <f t="shared" si="4"/>
        <v>0</v>
      </c>
      <c r="E208" s="51"/>
      <c r="F208" s="51"/>
      <c r="G208" s="22">
        <f t="shared" si="5"/>
        <v>0</v>
      </c>
      <c r="H208" s="51"/>
      <c r="I208" s="22"/>
      <c r="J208" s="51"/>
      <c r="K208" s="51"/>
      <c r="L208" s="59"/>
    </row>
    <row r="209" spans="1:12" ht="78.75">
      <c r="A209" s="78" t="s">
        <v>589</v>
      </c>
      <c r="B209" s="117" t="s">
        <v>5</v>
      </c>
      <c r="C209" s="118">
        <f>C210+C211</f>
        <v>54.3</v>
      </c>
      <c r="D209" s="54">
        <f aca="true" t="shared" si="6" ref="D209:D272">E209+F209+G209</f>
        <v>54.3</v>
      </c>
      <c r="E209" s="118">
        <f>E210+E211</f>
        <v>0</v>
      </c>
      <c r="F209" s="118">
        <f>F210+F211</f>
        <v>0</v>
      </c>
      <c r="G209" s="54">
        <f aca="true" t="shared" si="7" ref="G209:G272">H209+I209+J209+K209+L209</f>
        <v>54.3</v>
      </c>
      <c r="H209" s="118">
        <f>H210+H211</f>
        <v>0</v>
      </c>
      <c r="I209" s="118">
        <f>I210+I211</f>
        <v>0</v>
      </c>
      <c r="J209" s="118">
        <f>J210+J211</f>
        <v>0</v>
      </c>
      <c r="K209" s="118">
        <f>K210+K211</f>
        <v>0</v>
      </c>
      <c r="L209" s="119">
        <f>L210+L211</f>
        <v>54.3</v>
      </c>
    </row>
    <row r="210" spans="1:12" ht="15.75">
      <c r="A210" s="78" t="s">
        <v>590</v>
      </c>
      <c r="B210" s="85" t="s">
        <v>6</v>
      </c>
      <c r="C210" s="51"/>
      <c r="D210" s="22">
        <f t="shared" si="6"/>
        <v>0</v>
      </c>
      <c r="E210" s="51"/>
      <c r="F210" s="51"/>
      <c r="G210" s="22">
        <f t="shared" si="7"/>
        <v>0</v>
      </c>
      <c r="H210" s="51"/>
      <c r="I210" s="22"/>
      <c r="J210" s="51"/>
      <c r="K210" s="51"/>
      <c r="L210" s="59"/>
    </row>
    <row r="211" spans="1:12" ht="94.5">
      <c r="A211" s="78" t="s">
        <v>591</v>
      </c>
      <c r="B211" s="86" t="s">
        <v>7</v>
      </c>
      <c r="C211" s="42">
        <v>54.3</v>
      </c>
      <c r="D211" s="22">
        <f t="shared" si="6"/>
        <v>54.3</v>
      </c>
      <c r="E211" s="42"/>
      <c r="F211" s="42"/>
      <c r="G211" s="22">
        <f t="shared" si="7"/>
        <v>54.3</v>
      </c>
      <c r="H211" s="42"/>
      <c r="I211" s="22"/>
      <c r="J211" s="42"/>
      <c r="K211" s="42"/>
      <c r="L211" s="89">
        <v>54.3</v>
      </c>
    </row>
    <row r="212" spans="1:12" ht="31.5">
      <c r="A212" s="16" t="s">
        <v>592</v>
      </c>
      <c r="B212" s="23" t="s">
        <v>8</v>
      </c>
      <c r="C212" s="24">
        <f>C213+C214+C215+C216+C217+C218+C219</f>
        <v>185</v>
      </c>
      <c r="D212" s="20">
        <f t="shared" si="6"/>
        <v>185</v>
      </c>
      <c r="E212" s="24">
        <f>E213+E214+E215+E216+E217+E218+E219</f>
        <v>0</v>
      </c>
      <c r="F212" s="24">
        <f>F213+F214+F215+F216+F217+F218+F219</f>
        <v>0</v>
      </c>
      <c r="G212" s="20">
        <f t="shared" si="7"/>
        <v>185</v>
      </c>
      <c r="H212" s="24">
        <f>H213+H214+H215+H216+H217+H218+H219</f>
        <v>0</v>
      </c>
      <c r="I212" s="24">
        <f>I213+I214+I215+I216+I217+I218+I219</f>
        <v>0</v>
      </c>
      <c r="J212" s="24">
        <f>J213+J214+J215+J216+J217+J218+J219</f>
        <v>0</v>
      </c>
      <c r="K212" s="24">
        <f>K213+K214+K215+K216+K217+K218+K219</f>
        <v>185</v>
      </c>
      <c r="L212" s="25">
        <f>L213+L214+L215+L216+L217+L218+L219</f>
        <v>0</v>
      </c>
    </row>
    <row r="213" spans="1:12" ht="15.75">
      <c r="A213" s="16" t="s">
        <v>593</v>
      </c>
      <c r="B213" s="86" t="s">
        <v>9</v>
      </c>
      <c r="C213" s="34">
        <v>126.1</v>
      </c>
      <c r="D213" s="22">
        <f t="shared" si="6"/>
        <v>126.1</v>
      </c>
      <c r="E213" s="34"/>
      <c r="F213" s="34"/>
      <c r="G213" s="22">
        <f t="shared" si="7"/>
        <v>126.1</v>
      </c>
      <c r="H213" s="34"/>
      <c r="I213" s="22"/>
      <c r="J213" s="34"/>
      <c r="K213" s="34">
        <v>126.1</v>
      </c>
      <c r="L213" s="63"/>
    </row>
    <row r="214" spans="1:12" ht="78.75">
      <c r="A214" s="16" t="s">
        <v>594</v>
      </c>
      <c r="B214" s="90" t="s">
        <v>10</v>
      </c>
      <c r="C214" s="42">
        <v>58.9</v>
      </c>
      <c r="D214" s="22">
        <f t="shared" si="6"/>
        <v>58.9</v>
      </c>
      <c r="E214" s="91"/>
      <c r="F214" s="91"/>
      <c r="G214" s="22">
        <f t="shared" si="7"/>
        <v>58.9</v>
      </c>
      <c r="H214" s="91"/>
      <c r="I214" s="22"/>
      <c r="J214" s="42"/>
      <c r="K214" s="91">
        <v>58.9</v>
      </c>
      <c r="L214" s="92"/>
    </row>
    <row r="215" spans="1:12" ht="31.5">
      <c r="A215" s="16" t="s">
        <v>595</v>
      </c>
      <c r="B215" s="90" t="s">
        <v>11</v>
      </c>
      <c r="C215" s="42"/>
      <c r="D215" s="22">
        <f t="shared" si="6"/>
        <v>0</v>
      </c>
      <c r="E215" s="42"/>
      <c r="F215" s="42"/>
      <c r="G215" s="22">
        <f t="shared" si="7"/>
        <v>0</v>
      </c>
      <c r="H215" s="42"/>
      <c r="I215" s="22"/>
      <c r="J215" s="42"/>
      <c r="K215" s="42"/>
      <c r="L215" s="89"/>
    </row>
    <row r="216" spans="1:12" ht="63">
      <c r="A216" s="16" t="s">
        <v>596</v>
      </c>
      <c r="B216" s="85" t="s">
        <v>12</v>
      </c>
      <c r="C216" s="51"/>
      <c r="D216" s="22">
        <f t="shared" si="6"/>
        <v>0</v>
      </c>
      <c r="E216" s="51"/>
      <c r="F216" s="51"/>
      <c r="G216" s="22">
        <f t="shared" si="7"/>
        <v>0</v>
      </c>
      <c r="H216" s="51"/>
      <c r="I216" s="22"/>
      <c r="J216" s="51"/>
      <c r="K216" s="51"/>
      <c r="L216" s="59"/>
    </row>
    <row r="217" spans="1:12" ht="15.75">
      <c r="A217" s="16" t="s">
        <v>597</v>
      </c>
      <c r="B217" s="90" t="s">
        <v>13</v>
      </c>
      <c r="C217" s="93"/>
      <c r="D217" s="22">
        <f t="shared" si="6"/>
        <v>0</v>
      </c>
      <c r="E217" s="93"/>
      <c r="F217" s="93"/>
      <c r="G217" s="22">
        <f t="shared" si="7"/>
        <v>0</v>
      </c>
      <c r="H217" s="93"/>
      <c r="I217" s="22"/>
      <c r="J217" s="93"/>
      <c r="K217" s="93"/>
      <c r="L217" s="94"/>
    </row>
    <row r="218" spans="1:12" ht="31.5">
      <c r="A218" s="16" t="s">
        <v>598</v>
      </c>
      <c r="B218" s="90" t="s">
        <v>14</v>
      </c>
      <c r="C218" s="42"/>
      <c r="D218" s="22">
        <f t="shared" si="6"/>
        <v>0</v>
      </c>
      <c r="E218" s="42"/>
      <c r="F218" s="42"/>
      <c r="G218" s="22">
        <f t="shared" si="7"/>
        <v>0</v>
      </c>
      <c r="H218" s="42"/>
      <c r="I218" s="22"/>
      <c r="J218" s="42"/>
      <c r="K218" s="42"/>
      <c r="L218" s="89"/>
    </row>
    <row r="219" spans="1:12" ht="15.75">
      <c r="A219" s="16" t="s">
        <v>599</v>
      </c>
      <c r="B219" s="90" t="s">
        <v>185</v>
      </c>
      <c r="C219" s="42"/>
      <c r="D219" s="22">
        <f t="shared" si="6"/>
        <v>0</v>
      </c>
      <c r="E219" s="42"/>
      <c r="F219" s="42"/>
      <c r="G219" s="22">
        <f t="shared" si="7"/>
        <v>0</v>
      </c>
      <c r="H219" s="42"/>
      <c r="I219" s="22"/>
      <c r="J219" s="42"/>
      <c r="K219" s="42"/>
      <c r="L219" s="89"/>
    </row>
    <row r="220" spans="1:12" ht="15.75">
      <c r="A220" s="16" t="s">
        <v>600</v>
      </c>
      <c r="B220" s="23" t="s">
        <v>15</v>
      </c>
      <c r="C220" s="24">
        <f>C222+C229+C230</f>
        <v>3866.9</v>
      </c>
      <c r="D220" s="20">
        <f t="shared" si="6"/>
        <v>3866.87</v>
      </c>
      <c r="E220" s="24">
        <f>E222+E229+E230</f>
        <v>2505.97</v>
      </c>
      <c r="F220" s="24">
        <f>F222+F229+F230</f>
        <v>760.9</v>
      </c>
      <c r="G220" s="20">
        <f t="shared" si="7"/>
        <v>600</v>
      </c>
      <c r="H220" s="24">
        <f>H222+H229+H230</f>
        <v>600</v>
      </c>
      <c r="I220" s="24">
        <f>I222+I229+I230</f>
        <v>0</v>
      </c>
      <c r="J220" s="24">
        <f>J222+J229+J230</f>
        <v>0</v>
      </c>
      <c r="K220" s="24">
        <f>K222+K229+K230</f>
        <v>0</v>
      </c>
      <c r="L220" s="25">
        <f>L222+L229+L230</f>
        <v>0</v>
      </c>
    </row>
    <row r="221" spans="1:12" ht="15.75">
      <c r="A221" s="16"/>
      <c r="B221" s="46" t="s">
        <v>148</v>
      </c>
      <c r="C221" s="47"/>
      <c r="D221" s="22"/>
      <c r="E221" s="47"/>
      <c r="F221" s="47"/>
      <c r="G221" s="22"/>
      <c r="H221" s="47"/>
      <c r="I221" s="22"/>
      <c r="J221" s="47"/>
      <c r="K221" s="47"/>
      <c r="L221" s="48"/>
    </row>
    <row r="222" spans="1:12" ht="47.25">
      <c r="A222" s="16" t="s">
        <v>601</v>
      </c>
      <c r="B222" s="95" t="s">
        <v>16</v>
      </c>
      <c r="C222" s="47">
        <f>C223+C224+C225+C226+C227+C228</f>
        <v>3866.9</v>
      </c>
      <c r="D222" s="22">
        <f t="shared" si="6"/>
        <v>3866.87</v>
      </c>
      <c r="E222" s="47">
        <f>E223+E224+E225+E226+E227+E228</f>
        <v>2505.97</v>
      </c>
      <c r="F222" s="47">
        <f>F223+F224+F225+F226+F227+F228</f>
        <v>760.9</v>
      </c>
      <c r="G222" s="22">
        <f t="shared" si="7"/>
        <v>600</v>
      </c>
      <c r="H222" s="47">
        <f>H223+H224+H225+H226+H227+H228</f>
        <v>600</v>
      </c>
      <c r="I222" s="47">
        <f>I223+I224+I225+I226+I227+I228</f>
        <v>0</v>
      </c>
      <c r="J222" s="47">
        <f>J223+J224+J225+J226+J227+J228</f>
        <v>0</v>
      </c>
      <c r="K222" s="47">
        <f>K223+K224+K225+K226+K227+K228</f>
        <v>0</v>
      </c>
      <c r="L222" s="48">
        <f>L223+L224+L225+L226+L227+L228</f>
        <v>0</v>
      </c>
    </row>
    <row r="223" spans="1:12" ht="47.25">
      <c r="A223" s="16" t="s">
        <v>602</v>
      </c>
      <c r="B223" s="62" t="s">
        <v>17</v>
      </c>
      <c r="C223" s="34"/>
      <c r="D223" s="22">
        <f t="shared" si="6"/>
        <v>0</v>
      </c>
      <c r="E223" s="34"/>
      <c r="F223" s="34"/>
      <c r="G223" s="22">
        <f t="shared" si="7"/>
        <v>0</v>
      </c>
      <c r="H223" s="34"/>
      <c r="I223" s="22"/>
      <c r="J223" s="34"/>
      <c r="K223" s="34"/>
      <c r="L223" s="63"/>
    </row>
    <row r="224" spans="1:12" ht="47.25">
      <c r="A224" s="16" t="s">
        <v>603</v>
      </c>
      <c r="B224" s="62" t="s">
        <v>18</v>
      </c>
      <c r="C224" s="34"/>
      <c r="D224" s="22">
        <f t="shared" si="6"/>
        <v>0</v>
      </c>
      <c r="E224" s="34"/>
      <c r="F224" s="34"/>
      <c r="G224" s="22">
        <f t="shared" si="7"/>
        <v>0</v>
      </c>
      <c r="H224" s="34"/>
      <c r="I224" s="22"/>
      <c r="J224" s="34"/>
      <c r="K224" s="34"/>
      <c r="L224" s="63"/>
    </row>
    <row r="225" spans="1:12" ht="47.25">
      <c r="A225" s="16" t="s">
        <v>604</v>
      </c>
      <c r="B225" s="62" t="s">
        <v>19</v>
      </c>
      <c r="C225" s="34"/>
      <c r="D225" s="22">
        <f t="shared" si="6"/>
        <v>0</v>
      </c>
      <c r="E225" s="34"/>
      <c r="F225" s="34"/>
      <c r="G225" s="22">
        <f t="shared" si="7"/>
        <v>0</v>
      </c>
      <c r="H225" s="34"/>
      <c r="I225" s="22"/>
      <c r="J225" s="34"/>
      <c r="K225" s="34"/>
      <c r="L225" s="63"/>
    </row>
    <row r="226" spans="1:12" ht="78.75">
      <c r="A226" s="16" t="s">
        <v>605</v>
      </c>
      <c r="B226" s="62" t="s">
        <v>20</v>
      </c>
      <c r="C226" s="34">
        <v>2460</v>
      </c>
      <c r="D226" s="22">
        <f t="shared" si="6"/>
        <v>2459.97</v>
      </c>
      <c r="E226" s="34">
        <v>2285.97</v>
      </c>
      <c r="F226" s="34">
        <v>174</v>
      </c>
      <c r="G226" s="22">
        <f t="shared" si="7"/>
        <v>0</v>
      </c>
      <c r="H226" s="34"/>
      <c r="I226" s="22"/>
      <c r="J226" s="34"/>
      <c r="K226" s="34"/>
      <c r="L226" s="63"/>
    </row>
    <row r="227" spans="1:12" ht="47.25">
      <c r="A227" s="16" t="s">
        <v>606</v>
      </c>
      <c r="B227" s="62" t="s">
        <v>21</v>
      </c>
      <c r="C227" s="34"/>
      <c r="D227" s="22">
        <f t="shared" si="6"/>
        <v>0</v>
      </c>
      <c r="E227" s="34"/>
      <c r="F227" s="34"/>
      <c r="G227" s="22">
        <f t="shared" si="7"/>
        <v>0</v>
      </c>
      <c r="H227" s="34"/>
      <c r="I227" s="22"/>
      <c r="J227" s="34"/>
      <c r="K227" s="34"/>
      <c r="L227" s="63"/>
    </row>
    <row r="228" spans="1:12" ht="15.75">
      <c r="A228" s="16" t="s">
        <v>689</v>
      </c>
      <c r="B228" s="62" t="s">
        <v>185</v>
      </c>
      <c r="C228" s="34">
        <v>1406.9</v>
      </c>
      <c r="D228" s="22">
        <f t="shared" si="6"/>
        <v>1406.9</v>
      </c>
      <c r="E228" s="34">
        <v>220</v>
      </c>
      <c r="F228" s="34">
        <v>586.9</v>
      </c>
      <c r="G228" s="22">
        <f t="shared" si="7"/>
        <v>600</v>
      </c>
      <c r="H228" s="34">
        <v>600</v>
      </c>
      <c r="I228" s="22"/>
      <c r="J228" s="34"/>
      <c r="K228" s="34"/>
      <c r="L228" s="63"/>
    </row>
    <row r="229" spans="1:12" ht="15.75">
      <c r="A229" s="16" t="s">
        <v>607</v>
      </c>
      <c r="B229" s="85" t="s">
        <v>22</v>
      </c>
      <c r="C229" s="51"/>
      <c r="D229" s="22">
        <f t="shared" si="6"/>
        <v>0</v>
      </c>
      <c r="E229" s="51"/>
      <c r="F229" s="51"/>
      <c r="G229" s="22">
        <f t="shared" si="7"/>
        <v>0</v>
      </c>
      <c r="H229" s="51"/>
      <c r="I229" s="22"/>
      <c r="J229" s="51"/>
      <c r="K229" s="51"/>
      <c r="L229" s="59"/>
    </row>
    <row r="230" spans="1:12" ht="15.75">
      <c r="A230" s="16" t="s">
        <v>608</v>
      </c>
      <c r="B230" s="85" t="s">
        <v>185</v>
      </c>
      <c r="C230" s="51"/>
      <c r="D230" s="22">
        <f t="shared" si="6"/>
        <v>0</v>
      </c>
      <c r="E230" s="51"/>
      <c r="F230" s="51"/>
      <c r="G230" s="22">
        <f t="shared" si="7"/>
        <v>0</v>
      </c>
      <c r="H230" s="51"/>
      <c r="I230" s="22"/>
      <c r="J230" s="51"/>
      <c r="K230" s="51"/>
      <c r="L230" s="59"/>
    </row>
    <row r="231" spans="1:12" ht="126">
      <c r="A231" s="16" t="s">
        <v>609</v>
      </c>
      <c r="B231" s="23" t="s">
        <v>23</v>
      </c>
      <c r="C231" s="24">
        <f>C232+C233+C234</f>
        <v>36.9</v>
      </c>
      <c r="D231" s="20">
        <f t="shared" si="6"/>
        <v>36.9</v>
      </c>
      <c r="E231" s="24">
        <f>E232+E233+E234</f>
        <v>0</v>
      </c>
      <c r="F231" s="24">
        <f>F232+F233+F234</f>
        <v>0</v>
      </c>
      <c r="G231" s="20">
        <f t="shared" si="7"/>
        <v>36.9</v>
      </c>
      <c r="H231" s="24">
        <f>H232+H233+H234</f>
        <v>0</v>
      </c>
      <c r="I231" s="24">
        <f>I232+I233+I234</f>
        <v>0</v>
      </c>
      <c r="J231" s="24">
        <f>J232+J233+J234</f>
        <v>0</v>
      </c>
      <c r="K231" s="24">
        <f>K232+K233+K234</f>
        <v>0</v>
      </c>
      <c r="L231" s="25">
        <f>L232+L233+L234</f>
        <v>36.9</v>
      </c>
    </row>
    <row r="232" spans="1:12" ht="47.25">
      <c r="A232" s="16" t="s">
        <v>610</v>
      </c>
      <c r="B232" s="58" t="s">
        <v>24</v>
      </c>
      <c r="C232" s="96">
        <v>36.9</v>
      </c>
      <c r="D232" s="22">
        <f t="shared" si="6"/>
        <v>36.9</v>
      </c>
      <c r="E232" s="96"/>
      <c r="F232" s="96"/>
      <c r="G232" s="22">
        <f t="shared" si="7"/>
        <v>36.9</v>
      </c>
      <c r="H232" s="96"/>
      <c r="I232" s="22"/>
      <c r="J232" s="96"/>
      <c r="K232" s="96"/>
      <c r="L232" s="97">
        <v>36.9</v>
      </c>
    </row>
    <row r="233" spans="1:12" ht="47.25">
      <c r="A233" s="16" t="s">
        <v>611</v>
      </c>
      <c r="B233" s="58" t="s">
        <v>25</v>
      </c>
      <c r="C233" s="96"/>
      <c r="D233" s="22">
        <f t="shared" si="6"/>
        <v>0</v>
      </c>
      <c r="E233" s="96"/>
      <c r="F233" s="96"/>
      <c r="G233" s="22">
        <f t="shared" si="7"/>
        <v>0</v>
      </c>
      <c r="H233" s="96"/>
      <c r="I233" s="22"/>
      <c r="J233" s="96"/>
      <c r="K233" s="96"/>
      <c r="L233" s="97"/>
    </row>
    <row r="234" spans="1:12" ht="15.75">
      <c r="A234" s="16" t="s">
        <v>612</v>
      </c>
      <c r="B234" s="58" t="s">
        <v>185</v>
      </c>
      <c r="C234" s="96"/>
      <c r="D234" s="22">
        <f t="shared" si="6"/>
        <v>0</v>
      </c>
      <c r="E234" s="96"/>
      <c r="F234" s="96"/>
      <c r="G234" s="22">
        <f t="shared" si="7"/>
        <v>0</v>
      </c>
      <c r="H234" s="96"/>
      <c r="I234" s="22"/>
      <c r="J234" s="96"/>
      <c r="K234" s="96"/>
      <c r="L234" s="97"/>
    </row>
    <row r="235" spans="1:12" ht="31.5">
      <c r="A235" s="16" t="s">
        <v>613</v>
      </c>
      <c r="B235" s="23" t="s">
        <v>26</v>
      </c>
      <c r="C235" s="24">
        <f>C236+C237+C238+C239</f>
        <v>0</v>
      </c>
      <c r="D235" s="20">
        <f t="shared" si="6"/>
        <v>0</v>
      </c>
      <c r="E235" s="24">
        <f>E236+E237+E238+E239</f>
        <v>0</v>
      </c>
      <c r="F235" s="24">
        <f>F236+F237+F238+F239</f>
        <v>0</v>
      </c>
      <c r="G235" s="20">
        <f t="shared" si="7"/>
        <v>0</v>
      </c>
      <c r="H235" s="24">
        <f>H236+H237+H238+H239</f>
        <v>0</v>
      </c>
      <c r="I235" s="24">
        <f>I236+I237+I238+I239</f>
        <v>0</v>
      </c>
      <c r="J235" s="24">
        <f>J236+J237+J238+J239</f>
        <v>0</v>
      </c>
      <c r="K235" s="24">
        <f>K236+K237+K238+K239</f>
        <v>0</v>
      </c>
      <c r="L235" s="25">
        <f>L236+L237+L238+L239</f>
        <v>0</v>
      </c>
    </row>
    <row r="236" spans="1:12" ht="15.75">
      <c r="A236" s="16" t="s">
        <v>614</v>
      </c>
      <c r="B236" s="58" t="s">
        <v>27</v>
      </c>
      <c r="C236" s="51"/>
      <c r="D236" s="22">
        <f t="shared" si="6"/>
        <v>0</v>
      </c>
      <c r="E236" s="51"/>
      <c r="F236" s="51"/>
      <c r="G236" s="22">
        <f t="shared" si="7"/>
        <v>0</v>
      </c>
      <c r="H236" s="51"/>
      <c r="I236" s="22"/>
      <c r="J236" s="51"/>
      <c r="K236" s="51"/>
      <c r="L236" s="59"/>
    </row>
    <row r="237" spans="1:12" ht="31.5">
      <c r="A237" s="16" t="s">
        <v>615</v>
      </c>
      <c r="B237" s="58" t="s">
        <v>28</v>
      </c>
      <c r="C237" s="51"/>
      <c r="D237" s="22">
        <f t="shared" si="6"/>
        <v>0</v>
      </c>
      <c r="E237" s="51"/>
      <c r="F237" s="51"/>
      <c r="G237" s="22">
        <f t="shared" si="7"/>
        <v>0</v>
      </c>
      <c r="H237" s="51"/>
      <c r="I237" s="22"/>
      <c r="J237" s="51"/>
      <c r="K237" s="51"/>
      <c r="L237" s="59"/>
    </row>
    <row r="238" spans="1:12" ht="63">
      <c r="A238" s="16" t="s">
        <v>616</v>
      </c>
      <c r="B238" s="58" t="s">
        <v>29</v>
      </c>
      <c r="C238" s="51"/>
      <c r="D238" s="22">
        <f t="shared" si="6"/>
        <v>0</v>
      </c>
      <c r="E238" s="51"/>
      <c r="F238" s="51"/>
      <c r="G238" s="22">
        <f t="shared" si="7"/>
        <v>0</v>
      </c>
      <c r="H238" s="51"/>
      <c r="I238" s="22"/>
      <c r="J238" s="51"/>
      <c r="K238" s="51"/>
      <c r="L238" s="59"/>
    </row>
    <row r="239" spans="1:12" ht="15.75">
      <c r="A239" s="16" t="s">
        <v>617</v>
      </c>
      <c r="B239" s="58" t="s">
        <v>185</v>
      </c>
      <c r="C239" s="51"/>
      <c r="D239" s="22">
        <f t="shared" si="6"/>
        <v>0</v>
      </c>
      <c r="E239" s="51"/>
      <c r="F239" s="51"/>
      <c r="G239" s="22">
        <f t="shared" si="7"/>
        <v>0</v>
      </c>
      <c r="H239" s="51"/>
      <c r="I239" s="22"/>
      <c r="J239" s="51"/>
      <c r="K239" s="51"/>
      <c r="L239" s="59"/>
    </row>
    <row r="240" spans="1:12" ht="47.25">
      <c r="A240" s="16" t="s">
        <v>618</v>
      </c>
      <c r="B240" s="23" t="s">
        <v>30</v>
      </c>
      <c r="C240" s="24">
        <f>C241+C242+C243+C244+C245+C246+C247+C250</f>
        <v>50.7</v>
      </c>
      <c r="D240" s="20">
        <f t="shared" si="6"/>
        <v>50.7</v>
      </c>
      <c r="E240" s="24">
        <f>E241+E242+E243+E244+E245+E246+E247+E250</f>
        <v>0</v>
      </c>
      <c r="F240" s="24">
        <f>F241+F242+F243+F244+F245+F246+F247+F250</f>
        <v>0</v>
      </c>
      <c r="G240" s="20">
        <f t="shared" si="7"/>
        <v>50.7</v>
      </c>
      <c r="H240" s="24">
        <f>H241+H242+H243+H244+H245+H246+H247+H250</f>
        <v>0</v>
      </c>
      <c r="I240" s="24">
        <f>I241+I242+I243+I244+I245+I246+I247+I250</f>
        <v>0</v>
      </c>
      <c r="J240" s="24">
        <f>J241+J242+J243+J244+J245+J246+J247+J250</f>
        <v>0</v>
      </c>
      <c r="K240" s="24">
        <f>K241+K242+K243+K244+K245+K246+K247+K250</f>
        <v>50.7</v>
      </c>
      <c r="L240" s="25">
        <f>L241+L242+L243+L244+L245+L246+L247+L250</f>
        <v>0</v>
      </c>
    </row>
    <row r="241" spans="1:12" ht="31.5">
      <c r="A241" s="16" t="s">
        <v>619</v>
      </c>
      <c r="B241" s="58" t="s">
        <v>31</v>
      </c>
      <c r="C241" s="51"/>
      <c r="D241" s="22">
        <f t="shared" si="6"/>
        <v>0</v>
      </c>
      <c r="E241" s="51"/>
      <c r="F241" s="51"/>
      <c r="G241" s="22">
        <f t="shared" si="7"/>
        <v>0</v>
      </c>
      <c r="H241" s="51"/>
      <c r="I241" s="22"/>
      <c r="J241" s="51"/>
      <c r="K241" s="51"/>
      <c r="L241" s="59"/>
    </row>
    <row r="242" spans="1:12" ht="15.75">
      <c r="A242" s="16" t="s">
        <v>620</v>
      </c>
      <c r="B242" s="58" t="s">
        <v>32</v>
      </c>
      <c r="C242" s="51"/>
      <c r="D242" s="22">
        <f t="shared" si="6"/>
        <v>0</v>
      </c>
      <c r="E242" s="51"/>
      <c r="F242" s="51"/>
      <c r="G242" s="22">
        <f t="shared" si="7"/>
        <v>0</v>
      </c>
      <c r="H242" s="51"/>
      <c r="I242" s="22"/>
      <c r="J242" s="51"/>
      <c r="K242" s="51"/>
      <c r="L242" s="59"/>
    </row>
    <row r="243" spans="1:12" ht="15.75">
      <c r="A243" s="16" t="s">
        <v>621</v>
      </c>
      <c r="B243" s="58" t="s">
        <v>33</v>
      </c>
      <c r="C243" s="51"/>
      <c r="D243" s="22">
        <f t="shared" si="6"/>
        <v>0</v>
      </c>
      <c r="E243" s="51"/>
      <c r="F243" s="51"/>
      <c r="G243" s="22">
        <f t="shared" si="7"/>
        <v>0</v>
      </c>
      <c r="H243" s="51"/>
      <c r="I243" s="22"/>
      <c r="J243" s="51"/>
      <c r="K243" s="51"/>
      <c r="L243" s="59"/>
    </row>
    <row r="244" spans="1:12" ht="31.5">
      <c r="A244" s="16" t="s">
        <v>622</v>
      </c>
      <c r="B244" s="58" t="s">
        <v>34</v>
      </c>
      <c r="C244" s="51"/>
      <c r="D244" s="22">
        <f t="shared" si="6"/>
        <v>0</v>
      </c>
      <c r="E244" s="51"/>
      <c r="F244" s="51"/>
      <c r="G244" s="22">
        <f t="shared" si="7"/>
        <v>0</v>
      </c>
      <c r="H244" s="51"/>
      <c r="I244" s="22"/>
      <c r="J244" s="51"/>
      <c r="K244" s="51"/>
      <c r="L244" s="59"/>
    </row>
    <row r="245" spans="1:12" ht="31.5">
      <c r="A245" s="16" t="s">
        <v>623</v>
      </c>
      <c r="B245" s="58" t="s">
        <v>35</v>
      </c>
      <c r="C245" s="51"/>
      <c r="D245" s="22">
        <f t="shared" si="6"/>
        <v>0</v>
      </c>
      <c r="E245" s="51"/>
      <c r="F245" s="51"/>
      <c r="G245" s="22">
        <f t="shared" si="7"/>
        <v>0</v>
      </c>
      <c r="H245" s="51"/>
      <c r="I245" s="22"/>
      <c r="J245" s="51"/>
      <c r="K245" s="51"/>
      <c r="L245" s="59"/>
    </row>
    <row r="246" spans="1:12" ht="15.75">
      <c r="A246" s="16" t="s">
        <v>624</v>
      </c>
      <c r="B246" s="58" t="s">
        <v>185</v>
      </c>
      <c r="C246" s="51"/>
      <c r="D246" s="22">
        <f t="shared" si="6"/>
        <v>0</v>
      </c>
      <c r="E246" s="51"/>
      <c r="F246" s="51"/>
      <c r="G246" s="22">
        <f t="shared" si="7"/>
        <v>0</v>
      </c>
      <c r="H246" s="51"/>
      <c r="I246" s="22"/>
      <c r="J246" s="51"/>
      <c r="K246" s="51"/>
      <c r="L246" s="59"/>
    </row>
    <row r="247" spans="1:12" ht="63">
      <c r="A247" s="78" t="s">
        <v>625</v>
      </c>
      <c r="B247" s="8" t="s">
        <v>36</v>
      </c>
      <c r="C247" s="53">
        <f>C248+C249</f>
        <v>0</v>
      </c>
      <c r="D247" s="54">
        <f t="shared" si="6"/>
        <v>0</v>
      </c>
      <c r="E247" s="53">
        <f>E248+E249</f>
        <v>0</v>
      </c>
      <c r="F247" s="53">
        <f>F248+F249</f>
        <v>0</v>
      </c>
      <c r="G247" s="54">
        <f t="shared" si="7"/>
        <v>0</v>
      </c>
      <c r="H247" s="53">
        <f>H248+H249</f>
        <v>0</v>
      </c>
      <c r="I247" s="53">
        <f>I248+I249</f>
        <v>0</v>
      </c>
      <c r="J247" s="53">
        <f>J248+J249</f>
        <v>0</v>
      </c>
      <c r="K247" s="53">
        <f>K248+K249</f>
        <v>0</v>
      </c>
      <c r="L247" s="55">
        <f>L248+L249</f>
        <v>0</v>
      </c>
    </row>
    <row r="248" spans="1:12" ht="47.25">
      <c r="A248" s="78" t="s">
        <v>626</v>
      </c>
      <c r="B248" s="40" t="s">
        <v>37</v>
      </c>
      <c r="C248" s="42"/>
      <c r="D248" s="22">
        <f t="shared" si="6"/>
        <v>0</v>
      </c>
      <c r="E248" s="42"/>
      <c r="F248" s="42"/>
      <c r="G248" s="22">
        <f t="shared" si="7"/>
        <v>0</v>
      </c>
      <c r="H248" s="42"/>
      <c r="I248" s="22"/>
      <c r="J248" s="41"/>
      <c r="K248" s="41"/>
      <c r="L248" s="43"/>
    </row>
    <row r="249" spans="1:12" ht="78.75">
      <c r="A249" s="78" t="s">
        <v>627</v>
      </c>
      <c r="B249" s="58" t="s">
        <v>38</v>
      </c>
      <c r="C249" s="51"/>
      <c r="D249" s="22">
        <f t="shared" si="6"/>
        <v>0</v>
      </c>
      <c r="E249" s="51"/>
      <c r="F249" s="51"/>
      <c r="G249" s="22">
        <f t="shared" si="7"/>
        <v>0</v>
      </c>
      <c r="H249" s="51"/>
      <c r="I249" s="22"/>
      <c r="J249" s="51"/>
      <c r="K249" s="51"/>
      <c r="L249" s="59"/>
    </row>
    <row r="250" spans="1:12" ht="15.75">
      <c r="A250" s="78" t="s">
        <v>628</v>
      </c>
      <c r="B250" s="8" t="s">
        <v>39</v>
      </c>
      <c r="C250" s="53">
        <f>C251+C252</f>
        <v>50.7</v>
      </c>
      <c r="D250" s="54">
        <f t="shared" si="6"/>
        <v>50.7</v>
      </c>
      <c r="E250" s="53">
        <f>E251+E252</f>
        <v>0</v>
      </c>
      <c r="F250" s="53">
        <f>F251+F252</f>
        <v>0</v>
      </c>
      <c r="G250" s="54">
        <f t="shared" si="7"/>
        <v>50.7</v>
      </c>
      <c r="H250" s="53">
        <f>H251+H252</f>
        <v>0</v>
      </c>
      <c r="I250" s="53">
        <f>I251+I252</f>
        <v>0</v>
      </c>
      <c r="J250" s="53">
        <f>J251+J252</f>
        <v>0</v>
      </c>
      <c r="K250" s="53">
        <f>K251+K252</f>
        <v>50.7</v>
      </c>
      <c r="L250" s="55">
        <f>L251+L252</f>
        <v>0</v>
      </c>
    </row>
    <row r="251" spans="1:12" ht="31.5">
      <c r="A251" s="78" t="s">
        <v>629</v>
      </c>
      <c r="B251" s="58" t="s">
        <v>40</v>
      </c>
      <c r="C251" s="51"/>
      <c r="D251" s="22">
        <f t="shared" si="6"/>
        <v>0</v>
      </c>
      <c r="E251" s="51"/>
      <c r="F251" s="51"/>
      <c r="G251" s="22">
        <f t="shared" si="7"/>
        <v>0</v>
      </c>
      <c r="H251" s="51"/>
      <c r="I251" s="22"/>
      <c r="J251" s="51"/>
      <c r="K251" s="51"/>
      <c r="L251" s="59"/>
    </row>
    <row r="252" spans="1:12" ht="15.75">
      <c r="A252" s="78" t="s">
        <v>630</v>
      </c>
      <c r="B252" s="58" t="s">
        <v>41</v>
      </c>
      <c r="C252" s="51">
        <v>50.7</v>
      </c>
      <c r="D252" s="22">
        <f t="shared" si="6"/>
        <v>50.7</v>
      </c>
      <c r="E252" s="51"/>
      <c r="F252" s="51"/>
      <c r="G252" s="22">
        <f t="shared" si="7"/>
        <v>50.7</v>
      </c>
      <c r="H252" s="51"/>
      <c r="I252" s="22"/>
      <c r="J252" s="51"/>
      <c r="K252" s="51">
        <v>50.7</v>
      </c>
      <c r="L252" s="59"/>
    </row>
    <row r="253" spans="1:12" ht="15.75">
      <c r="A253" s="78"/>
      <c r="B253" s="62" t="s">
        <v>148</v>
      </c>
      <c r="C253" s="34"/>
      <c r="D253" s="22"/>
      <c r="E253" s="34"/>
      <c r="F253" s="34"/>
      <c r="G253" s="22">
        <f t="shared" si="7"/>
        <v>0</v>
      </c>
      <c r="H253" s="34"/>
      <c r="I253" s="22"/>
      <c r="J253" s="34"/>
      <c r="K253" s="34"/>
      <c r="L253" s="63"/>
    </row>
    <row r="254" spans="1:12" ht="31.5">
      <c r="A254" s="78" t="s">
        <v>631</v>
      </c>
      <c r="B254" s="40" t="s">
        <v>42</v>
      </c>
      <c r="C254" s="41"/>
      <c r="D254" s="22">
        <f t="shared" si="6"/>
        <v>0</v>
      </c>
      <c r="E254" s="42"/>
      <c r="F254" s="42"/>
      <c r="G254" s="22">
        <f t="shared" si="7"/>
        <v>0</v>
      </c>
      <c r="H254" s="41"/>
      <c r="I254" s="22"/>
      <c r="J254" s="41"/>
      <c r="K254" s="41"/>
      <c r="L254" s="43"/>
    </row>
    <row r="255" spans="1:12" ht="47.25">
      <c r="A255" s="16" t="s">
        <v>632</v>
      </c>
      <c r="B255" s="23" t="s">
        <v>43</v>
      </c>
      <c r="C255" s="24">
        <f>C256+C257+C258+C259</f>
        <v>13.1</v>
      </c>
      <c r="D255" s="20">
        <f t="shared" si="6"/>
        <v>13.1</v>
      </c>
      <c r="E255" s="24">
        <f>E256+E257+E258+E259</f>
        <v>0</v>
      </c>
      <c r="F255" s="24">
        <f>F256+F257+F258+F259</f>
        <v>0</v>
      </c>
      <c r="G255" s="20">
        <f t="shared" si="7"/>
        <v>13.1</v>
      </c>
      <c r="H255" s="24">
        <f>H256+H257+H258+H259</f>
        <v>0</v>
      </c>
      <c r="I255" s="24">
        <f>I256+I257+I258+I259</f>
        <v>0</v>
      </c>
      <c r="J255" s="24">
        <f>J256+J257+J258+J259</f>
        <v>0</v>
      </c>
      <c r="K255" s="24">
        <f>K256+K257+K258+K259</f>
        <v>0</v>
      </c>
      <c r="L255" s="25">
        <f>L256+L257+L258+L259</f>
        <v>13.1</v>
      </c>
    </row>
    <row r="256" spans="1:12" ht="31.5">
      <c r="A256" s="16" t="s">
        <v>633</v>
      </c>
      <c r="B256" s="29" t="s">
        <v>44</v>
      </c>
      <c r="C256" s="30">
        <v>13.1</v>
      </c>
      <c r="D256" s="22">
        <f t="shared" si="6"/>
        <v>13.1</v>
      </c>
      <c r="E256" s="30"/>
      <c r="F256" s="30"/>
      <c r="G256" s="22">
        <f t="shared" si="7"/>
        <v>13.1</v>
      </c>
      <c r="H256" s="30"/>
      <c r="I256" s="22"/>
      <c r="J256" s="30"/>
      <c r="K256" s="30"/>
      <c r="L256" s="31">
        <v>13.1</v>
      </c>
    </row>
    <row r="257" spans="1:12" ht="63">
      <c r="A257" s="16" t="s">
        <v>634</v>
      </c>
      <c r="B257" s="29" t="s">
        <v>45</v>
      </c>
      <c r="C257" s="30"/>
      <c r="D257" s="22">
        <f t="shared" si="6"/>
        <v>0</v>
      </c>
      <c r="E257" s="30"/>
      <c r="F257" s="30"/>
      <c r="G257" s="22">
        <f t="shared" si="7"/>
        <v>0</v>
      </c>
      <c r="H257" s="30"/>
      <c r="I257" s="22"/>
      <c r="J257" s="30"/>
      <c r="K257" s="30"/>
      <c r="L257" s="31"/>
    </row>
    <row r="258" spans="1:12" ht="60" customHeight="1">
      <c r="A258" s="16" t="s">
        <v>635</v>
      </c>
      <c r="B258" s="29" t="s">
        <v>46</v>
      </c>
      <c r="C258" s="30"/>
      <c r="D258" s="22">
        <f t="shared" si="6"/>
        <v>0</v>
      </c>
      <c r="E258" s="30"/>
      <c r="F258" s="30"/>
      <c r="G258" s="22">
        <f t="shared" si="7"/>
        <v>0</v>
      </c>
      <c r="H258" s="30"/>
      <c r="I258" s="22"/>
      <c r="J258" s="30"/>
      <c r="K258" s="30"/>
      <c r="L258" s="31"/>
    </row>
    <row r="259" spans="1:12" ht="15.75">
      <c r="A259" s="16" t="s">
        <v>636</v>
      </c>
      <c r="B259" s="29" t="s">
        <v>185</v>
      </c>
      <c r="C259" s="30"/>
      <c r="D259" s="22">
        <f t="shared" si="6"/>
        <v>0</v>
      </c>
      <c r="E259" s="30"/>
      <c r="F259" s="30"/>
      <c r="G259" s="22">
        <f t="shared" si="7"/>
        <v>0</v>
      </c>
      <c r="H259" s="30"/>
      <c r="I259" s="22"/>
      <c r="J259" s="30"/>
      <c r="K259" s="30"/>
      <c r="L259" s="31"/>
    </row>
    <row r="260" spans="1:12" ht="157.5">
      <c r="A260" s="16" t="s">
        <v>637</v>
      </c>
      <c r="B260" s="23" t="s">
        <v>47</v>
      </c>
      <c r="C260" s="24">
        <f>C261+C264+C268+C274+C275</f>
        <v>603.2</v>
      </c>
      <c r="D260" s="24">
        <f aca="true" t="shared" si="8" ref="D260:L260">D261+D264+D268+D274+D275</f>
        <v>603.2</v>
      </c>
      <c r="E260" s="24">
        <f t="shared" si="8"/>
        <v>0</v>
      </c>
      <c r="F260" s="24">
        <f t="shared" si="8"/>
        <v>0</v>
      </c>
      <c r="G260" s="20">
        <f t="shared" si="7"/>
        <v>603.2</v>
      </c>
      <c r="H260" s="24">
        <f t="shared" si="8"/>
        <v>0</v>
      </c>
      <c r="I260" s="24">
        <f t="shared" si="8"/>
        <v>0</v>
      </c>
      <c r="J260" s="24">
        <f t="shared" si="8"/>
        <v>0</v>
      </c>
      <c r="K260" s="24">
        <f t="shared" si="8"/>
        <v>0</v>
      </c>
      <c r="L260" s="25">
        <f t="shared" si="8"/>
        <v>603.2</v>
      </c>
    </row>
    <row r="261" spans="1:12" ht="31.5">
      <c r="A261" s="16" t="s">
        <v>638</v>
      </c>
      <c r="B261" s="8" t="s">
        <v>48</v>
      </c>
      <c r="C261" s="53">
        <f>C262+C263</f>
        <v>0</v>
      </c>
      <c r="D261" s="53">
        <f aca="true" t="shared" si="9" ref="D261:L261">D262+D263</f>
        <v>0</v>
      </c>
      <c r="E261" s="53">
        <f t="shared" si="9"/>
        <v>0</v>
      </c>
      <c r="F261" s="53">
        <f t="shared" si="9"/>
        <v>0</v>
      </c>
      <c r="G261" s="54">
        <f t="shared" si="7"/>
        <v>0</v>
      </c>
      <c r="H261" s="53">
        <f t="shared" si="9"/>
        <v>0</v>
      </c>
      <c r="I261" s="53">
        <f t="shared" si="9"/>
        <v>0</v>
      </c>
      <c r="J261" s="53">
        <f t="shared" si="9"/>
        <v>0</v>
      </c>
      <c r="K261" s="53">
        <f t="shared" si="9"/>
        <v>0</v>
      </c>
      <c r="L261" s="55">
        <f t="shared" si="9"/>
        <v>0</v>
      </c>
    </row>
    <row r="262" spans="1:12" ht="47.25">
      <c r="A262" s="16" t="s">
        <v>639</v>
      </c>
      <c r="B262" s="58" t="s">
        <v>49</v>
      </c>
      <c r="C262" s="51"/>
      <c r="D262" s="22">
        <f t="shared" si="6"/>
        <v>0</v>
      </c>
      <c r="E262" s="51"/>
      <c r="F262" s="51"/>
      <c r="G262" s="22">
        <f t="shared" si="7"/>
        <v>0</v>
      </c>
      <c r="H262" s="51"/>
      <c r="I262" s="22"/>
      <c r="J262" s="51"/>
      <c r="K262" s="51"/>
      <c r="L262" s="59"/>
    </row>
    <row r="263" spans="1:12" ht="15.75">
      <c r="A263" s="16" t="s">
        <v>640</v>
      </c>
      <c r="B263" s="98" t="s">
        <v>185</v>
      </c>
      <c r="C263" s="51"/>
      <c r="D263" s="22">
        <f t="shared" si="6"/>
        <v>0</v>
      </c>
      <c r="E263" s="51"/>
      <c r="F263" s="51"/>
      <c r="G263" s="22">
        <f t="shared" si="7"/>
        <v>0</v>
      </c>
      <c r="H263" s="51"/>
      <c r="I263" s="22"/>
      <c r="J263" s="51"/>
      <c r="K263" s="51"/>
      <c r="L263" s="59"/>
    </row>
    <row r="264" spans="1:12" ht="63">
      <c r="A264" s="16" t="s">
        <v>641</v>
      </c>
      <c r="B264" s="8" t="s">
        <v>50</v>
      </c>
      <c r="C264" s="53">
        <f>C265+C266+C267</f>
        <v>0</v>
      </c>
      <c r="D264" s="54">
        <f t="shared" si="6"/>
        <v>0</v>
      </c>
      <c r="E264" s="53">
        <f>E265+E266+E267</f>
        <v>0</v>
      </c>
      <c r="F264" s="53">
        <f>F265+F266+F267</f>
        <v>0</v>
      </c>
      <c r="G264" s="54">
        <f t="shared" si="7"/>
        <v>0</v>
      </c>
      <c r="H264" s="53">
        <f>H265+H266+H267</f>
        <v>0</v>
      </c>
      <c r="I264" s="53">
        <f>I265+I266+I267</f>
        <v>0</v>
      </c>
      <c r="J264" s="53">
        <f>J265+J266+J267</f>
        <v>0</v>
      </c>
      <c r="K264" s="53">
        <f>K265+K266+K267</f>
        <v>0</v>
      </c>
      <c r="L264" s="55">
        <f>L265+L266+L267</f>
        <v>0</v>
      </c>
    </row>
    <row r="265" spans="1:12" ht="47.25">
      <c r="A265" s="16" t="s">
        <v>642</v>
      </c>
      <c r="B265" s="58" t="s">
        <v>51</v>
      </c>
      <c r="C265" s="51"/>
      <c r="D265" s="22">
        <f t="shared" si="6"/>
        <v>0</v>
      </c>
      <c r="E265" s="51"/>
      <c r="F265" s="51"/>
      <c r="G265" s="22">
        <f t="shared" si="7"/>
        <v>0</v>
      </c>
      <c r="H265" s="51"/>
      <c r="I265" s="22"/>
      <c r="J265" s="51"/>
      <c r="K265" s="51"/>
      <c r="L265" s="59"/>
    </row>
    <row r="266" spans="1:12" ht="47.25">
      <c r="A266" s="16" t="s">
        <v>643</v>
      </c>
      <c r="B266" s="58" t="s">
        <v>52</v>
      </c>
      <c r="C266" s="51"/>
      <c r="D266" s="22">
        <f t="shared" si="6"/>
        <v>0</v>
      </c>
      <c r="E266" s="51"/>
      <c r="F266" s="51"/>
      <c r="G266" s="22">
        <f t="shared" si="7"/>
        <v>0</v>
      </c>
      <c r="H266" s="51"/>
      <c r="I266" s="22"/>
      <c r="J266" s="51"/>
      <c r="K266" s="51"/>
      <c r="L266" s="59"/>
    </row>
    <row r="267" spans="1:12" ht="15.75">
      <c r="A267" s="16" t="s">
        <v>644</v>
      </c>
      <c r="B267" s="58" t="s">
        <v>185</v>
      </c>
      <c r="C267" s="51"/>
      <c r="D267" s="22">
        <f t="shared" si="6"/>
        <v>0</v>
      </c>
      <c r="E267" s="51"/>
      <c r="F267" s="51"/>
      <c r="G267" s="22">
        <f t="shared" si="7"/>
        <v>0</v>
      </c>
      <c r="H267" s="51"/>
      <c r="I267" s="22"/>
      <c r="J267" s="51"/>
      <c r="K267" s="51"/>
      <c r="L267" s="59"/>
    </row>
    <row r="268" spans="1:12" ht="63">
      <c r="A268" s="16" t="s">
        <v>645</v>
      </c>
      <c r="B268" s="8" t="s">
        <v>53</v>
      </c>
      <c r="C268" s="53">
        <f>C269+C270+C271+C272+C273</f>
        <v>98.8</v>
      </c>
      <c r="D268" s="54">
        <f t="shared" si="6"/>
        <v>98.8</v>
      </c>
      <c r="E268" s="53">
        <f>E269+E270+E271+E272+E273</f>
        <v>0</v>
      </c>
      <c r="F268" s="53">
        <f>F269+F270+F271+F272+F273</f>
        <v>0</v>
      </c>
      <c r="G268" s="54">
        <f t="shared" si="7"/>
        <v>98.8</v>
      </c>
      <c r="H268" s="53">
        <f>H269+H270+H271+H272+H273</f>
        <v>0</v>
      </c>
      <c r="I268" s="53">
        <f>I269+I270+I271+I272+I273</f>
        <v>0</v>
      </c>
      <c r="J268" s="53">
        <f>J269+J270+J271+J272+J273</f>
        <v>0</v>
      </c>
      <c r="K268" s="53">
        <f>K269+K270+K271+K272+K273</f>
        <v>0</v>
      </c>
      <c r="L268" s="55">
        <f>L269+L270+L271+L272+L273</f>
        <v>98.8</v>
      </c>
    </row>
    <row r="269" spans="1:12" ht="63">
      <c r="A269" s="16" t="s">
        <v>646</v>
      </c>
      <c r="B269" s="85" t="s">
        <v>54</v>
      </c>
      <c r="C269" s="51"/>
      <c r="D269" s="22">
        <f t="shared" si="6"/>
        <v>0</v>
      </c>
      <c r="E269" s="51"/>
      <c r="F269" s="51"/>
      <c r="G269" s="22">
        <f t="shared" si="7"/>
        <v>0</v>
      </c>
      <c r="H269" s="51"/>
      <c r="I269" s="22"/>
      <c r="J269" s="51"/>
      <c r="K269" s="51"/>
      <c r="L269" s="59"/>
    </row>
    <row r="270" spans="1:12" ht="63">
      <c r="A270" s="16" t="s">
        <v>647</v>
      </c>
      <c r="B270" s="85" t="s">
        <v>55</v>
      </c>
      <c r="C270" s="51">
        <v>42.3</v>
      </c>
      <c r="D270" s="22">
        <f t="shared" si="6"/>
        <v>42.3</v>
      </c>
      <c r="E270" s="51"/>
      <c r="F270" s="51"/>
      <c r="G270" s="22">
        <f t="shared" si="7"/>
        <v>42.3</v>
      </c>
      <c r="H270" s="51"/>
      <c r="I270" s="22"/>
      <c r="J270" s="51"/>
      <c r="K270" s="51"/>
      <c r="L270" s="59">
        <v>42.3</v>
      </c>
    </row>
    <row r="271" spans="1:12" ht="47.25">
      <c r="A271" s="72" t="s">
        <v>648</v>
      </c>
      <c r="B271" s="85" t="s">
        <v>56</v>
      </c>
      <c r="C271" s="51">
        <v>43.5</v>
      </c>
      <c r="D271" s="22">
        <f t="shared" si="6"/>
        <v>43.5</v>
      </c>
      <c r="E271" s="51"/>
      <c r="F271" s="51"/>
      <c r="G271" s="22">
        <f t="shared" si="7"/>
        <v>43.5</v>
      </c>
      <c r="H271" s="51"/>
      <c r="I271" s="22"/>
      <c r="J271" s="51"/>
      <c r="K271" s="51"/>
      <c r="L271" s="59">
        <v>43.5</v>
      </c>
    </row>
    <row r="272" spans="1:12" ht="63">
      <c r="A272" s="72" t="s">
        <v>649</v>
      </c>
      <c r="B272" s="85" t="s">
        <v>57</v>
      </c>
      <c r="C272" s="51">
        <v>13</v>
      </c>
      <c r="D272" s="22">
        <f t="shared" si="6"/>
        <v>13</v>
      </c>
      <c r="E272" s="51"/>
      <c r="F272" s="51"/>
      <c r="G272" s="22">
        <f t="shared" si="7"/>
        <v>13</v>
      </c>
      <c r="H272" s="51"/>
      <c r="I272" s="22"/>
      <c r="J272" s="51"/>
      <c r="K272" s="51"/>
      <c r="L272" s="59">
        <v>13</v>
      </c>
    </row>
    <row r="273" spans="1:12" ht="47.25">
      <c r="A273" s="72" t="s">
        <v>650</v>
      </c>
      <c r="B273" s="85" t="s">
        <v>58</v>
      </c>
      <c r="C273" s="51"/>
      <c r="D273" s="22">
        <f aca="true" t="shared" si="10" ref="D273:D310">E273+F273+G273</f>
        <v>0</v>
      </c>
      <c r="E273" s="51"/>
      <c r="F273" s="51"/>
      <c r="G273" s="22">
        <f aca="true" t="shared" si="11" ref="G273:G310">H273+I273+J273+K273+L273</f>
        <v>0</v>
      </c>
      <c r="H273" s="51"/>
      <c r="I273" s="22"/>
      <c r="J273" s="51"/>
      <c r="K273" s="51"/>
      <c r="L273" s="59"/>
    </row>
    <row r="274" spans="1:12" ht="63">
      <c r="A274" s="16" t="s">
        <v>651</v>
      </c>
      <c r="B274" s="8" t="s">
        <v>59</v>
      </c>
      <c r="C274" s="53"/>
      <c r="D274" s="54">
        <f t="shared" si="10"/>
        <v>0</v>
      </c>
      <c r="E274" s="53"/>
      <c r="F274" s="53"/>
      <c r="G274" s="54">
        <f t="shared" si="11"/>
        <v>0</v>
      </c>
      <c r="H274" s="53"/>
      <c r="I274" s="54"/>
      <c r="J274" s="53"/>
      <c r="K274" s="53"/>
      <c r="L274" s="55"/>
    </row>
    <row r="275" spans="1:12" ht="47.25">
      <c r="A275" s="16" t="s">
        <v>652</v>
      </c>
      <c r="B275" s="8" t="s">
        <v>60</v>
      </c>
      <c r="C275" s="53">
        <f>C276+C277+C278+C279+C280+C281+C282+C283</f>
        <v>504.40000000000003</v>
      </c>
      <c r="D275" s="54">
        <f t="shared" si="10"/>
        <v>504.40000000000003</v>
      </c>
      <c r="E275" s="53">
        <f>E276+E277+E278+E279+E280+E281+E282+E283</f>
        <v>0</v>
      </c>
      <c r="F275" s="53">
        <f>F276+F277+F278+F279+F280+F281+F282+F283</f>
        <v>0</v>
      </c>
      <c r="G275" s="54">
        <f t="shared" si="11"/>
        <v>504.40000000000003</v>
      </c>
      <c r="H275" s="53">
        <f>H276+H277+H278+H279+H280+H281+H282+H283</f>
        <v>0</v>
      </c>
      <c r="I275" s="53">
        <f>I276+I277+I278+I279+I280+I281+I282+I283</f>
        <v>0</v>
      </c>
      <c r="J275" s="53">
        <f>J276+J277+J278+J279+J280+J281+J282+J283</f>
        <v>0</v>
      </c>
      <c r="K275" s="53">
        <f>K276+K277+K278+K279+K280+K281+K282+K283</f>
        <v>0</v>
      </c>
      <c r="L275" s="55">
        <f>L276+L277+L278+L279+L280+L281+L282+L283</f>
        <v>504.40000000000003</v>
      </c>
    </row>
    <row r="276" spans="1:12" ht="173.25">
      <c r="A276" s="16" t="s">
        <v>653</v>
      </c>
      <c r="B276" s="85" t="s">
        <v>61</v>
      </c>
      <c r="C276" s="51">
        <v>276.6</v>
      </c>
      <c r="D276" s="22">
        <f t="shared" si="10"/>
        <v>276.6</v>
      </c>
      <c r="E276" s="51"/>
      <c r="F276" s="51"/>
      <c r="G276" s="22">
        <f t="shared" si="11"/>
        <v>276.6</v>
      </c>
      <c r="H276" s="51"/>
      <c r="I276" s="22"/>
      <c r="J276" s="51"/>
      <c r="K276" s="51"/>
      <c r="L276" s="59">
        <v>276.6</v>
      </c>
    </row>
    <row r="277" spans="1:12" ht="63">
      <c r="A277" s="16" t="s">
        <v>654</v>
      </c>
      <c r="B277" s="85" t="s">
        <v>62</v>
      </c>
      <c r="C277" s="51">
        <v>190.3</v>
      </c>
      <c r="D277" s="22">
        <f t="shared" si="10"/>
        <v>190.3</v>
      </c>
      <c r="E277" s="51"/>
      <c r="F277" s="51"/>
      <c r="G277" s="22">
        <f t="shared" si="11"/>
        <v>190.3</v>
      </c>
      <c r="H277" s="51"/>
      <c r="I277" s="22"/>
      <c r="J277" s="51"/>
      <c r="K277" s="51"/>
      <c r="L277" s="59">
        <v>190.3</v>
      </c>
    </row>
    <row r="278" spans="1:12" ht="31.5">
      <c r="A278" s="16" t="s">
        <v>655</v>
      </c>
      <c r="B278" s="85" t="s">
        <v>63</v>
      </c>
      <c r="C278" s="51"/>
      <c r="D278" s="22">
        <f t="shared" si="10"/>
        <v>0</v>
      </c>
      <c r="E278" s="51"/>
      <c r="F278" s="51"/>
      <c r="G278" s="22">
        <f t="shared" si="11"/>
        <v>0</v>
      </c>
      <c r="H278" s="51"/>
      <c r="I278" s="22"/>
      <c r="J278" s="51"/>
      <c r="K278" s="51"/>
      <c r="L278" s="59"/>
    </row>
    <row r="279" spans="1:12" ht="15.75">
      <c r="A279" s="16" t="s">
        <v>656</v>
      </c>
      <c r="B279" s="85" t="s">
        <v>64</v>
      </c>
      <c r="C279" s="51"/>
      <c r="D279" s="22">
        <f t="shared" si="10"/>
        <v>0</v>
      </c>
      <c r="E279" s="51"/>
      <c r="F279" s="51"/>
      <c r="G279" s="22">
        <f t="shared" si="11"/>
        <v>0</v>
      </c>
      <c r="H279" s="51"/>
      <c r="I279" s="22"/>
      <c r="J279" s="51"/>
      <c r="K279" s="51"/>
      <c r="L279" s="59"/>
    </row>
    <row r="280" spans="1:12" ht="47.25">
      <c r="A280" s="16" t="s">
        <v>657</v>
      </c>
      <c r="B280" s="85" t="s">
        <v>65</v>
      </c>
      <c r="C280" s="51"/>
      <c r="D280" s="22">
        <f t="shared" si="10"/>
        <v>0</v>
      </c>
      <c r="E280" s="51"/>
      <c r="F280" s="51"/>
      <c r="G280" s="22">
        <f t="shared" si="11"/>
        <v>0</v>
      </c>
      <c r="H280" s="51"/>
      <c r="I280" s="22"/>
      <c r="J280" s="51"/>
      <c r="K280" s="51"/>
      <c r="L280" s="59"/>
    </row>
    <row r="281" spans="1:12" ht="47.25">
      <c r="A281" s="16" t="s">
        <v>658</v>
      </c>
      <c r="B281" s="85" t="s">
        <v>66</v>
      </c>
      <c r="C281" s="51"/>
      <c r="D281" s="22">
        <f t="shared" si="10"/>
        <v>0</v>
      </c>
      <c r="E281" s="51"/>
      <c r="F281" s="51"/>
      <c r="G281" s="22">
        <f t="shared" si="11"/>
        <v>0</v>
      </c>
      <c r="H281" s="51"/>
      <c r="I281" s="22"/>
      <c r="J281" s="51"/>
      <c r="K281" s="51"/>
      <c r="L281" s="59"/>
    </row>
    <row r="282" spans="1:12" ht="47.25">
      <c r="A282" s="16" t="s">
        <v>659</v>
      </c>
      <c r="B282" s="85" t="s">
        <v>67</v>
      </c>
      <c r="C282" s="51"/>
      <c r="D282" s="22">
        <f t="shared" si="10"/>
        <v>0</v>
      </c>
      <c r="E282" s="51"/>
      <c r="F282" s="51"/>
      <c r="G282" s="22">
        <f t="shared" si="11"/>
        <v>0</v>
      </c>
      <c r="H282" s="51"/>
      <c r="I282" s="22"/>
      <c r="J282" s="51"/>
      <c r="K282" s="51"/>
      <c r="L282" s="59"/>
    </row>
    <row r="283" spans="1:12" ht="47.25">
      <c r="A283" s="16" t="s">
        <v>660</v>
      </c>
      <c r="B283" s="85" t="s">
        <v>68</v>
      </c>
      <c r="C283" s="51">
        <v>37.5</v>
      </c>
      <c r="D283" s="22">
        <f t="shared" si="10"/>
        <v>37.5</v>
      </c>
      <c r="E283" s="51"/>
      <c r="F283" s="51"/>
      <c r="G283" s="22">
        <f t="shared" si="11"/>
        <v>37.5</v>
      </c>
      <c r="H283" s="51"/>
      <c r="I283" s="22"/>
      <c r="J283" s="51"/>
      <c r="K283" s="51"/>
      <c r="L283" s="59">
        <v>37.5</v>
      </c>
    </row>
    <row r="284" spans="1:12" ht="94.5">
      <c r="A284" s="16" t="s">
        <v>661</v>
      </c>
      <c r="B284" s="23" t="s">
        <v>69</v>
      </c>
      <c r="C284" s="24">
        <f>C285+C286+C287</f>
        <v>0</v>
      </c>
      <c r="D284" s="20">
        <f t="shared" si="10"/>
        <v>0</v>
      </c>
      <c r="E284" s="24">
        <f>E285+E286+E287</f>
        <v>0</v>
      </c>
      <c r="F284" s="24">
        <f>F285+F286+F287</f>
        <v>0</v>
      </c>
      <c r="G284" s="20">
        <f t="shared" si="11"/>
        <v>0</v>
      </c>
      <c r="H284" s="24">
        <f>H285+H286+H287</f>
        <v>0</v>
      </c>
      <c r="I284" s="24">
        <f>I285+I286+I287</f>
        <v>0</v>
      </c>
      <c r="J284" s="24">
        <f>J285+J286+J287</f>
        <v>0</v>
      </c>
      <c r="K284" s="24">
        <f>K285+K286+K287</f>
        <v>0</v>
      </c>
      <c r="L284" s="25">
        <f>L285+L286+L287</f>
        <v>0</v>
      </c>
    </row>
    <row r="285" spans="1:12" ht="78.75">
      <c r="A285" s="16" t="s">
        <v>662</v>
      </c>
      <c r="B285" s="58" t="s">
        <v>70</v>
      </c>
      <c r="C285" s="51"/>
      <c r="D285" s="22">
        <f t="shared" si="10"/>
        <v>0</v>
      </c>
      <c r="E285" s="51"/>
      <c r="F285" s="51"/>
      <c r="G285" s="22">
        <f t="shared" si="11"/>
        <v>0</v>
      </c>
      <c r="H285" s="51"/>
      <c r="I285" s="22"/>
      <c r="J285" s="51"/>
      <c r="K285" s="51"/>
      <c r="L285" s="59"/>
    </row>
    <row r="286" spans="1:12" ht="31.5">
      <c r="A286" s="16" t="s">
        <v>663</v>
      </c>
      <c r="B286" s="58" t="s">
        <v>71</v>
      </c>
      <c r="C286" s="51"/>
      <c r="D286" s="22">
        <f t="shared" si="10"/>
        <v>0</v>
      </c>
      <c r="E286" s="51"/>
      <c r="F286" s="51"/>
      <c r="G286" s="22">
        <f t="shared" si="11"/>
        <v>0</v>
      </c>
      <c r="H286" s="51"/>
      <c r="I286" s="22"/>
      <c r="J286" s="51"/>
      <c r="K286" s="51"/>
      <c r="L286" s="59"/>
    </row>
    <row r="287" spans="1:12" ht="31.5">
      <c r="A287" s="16" t="s">
        <v>664</v>
      </c>
      <c r="B287" s="58" t="s">
        <v>72</v>
      </c>
      <c r="C287" s="51"/>
      <c r="D287" s="22">
        <f t="shared" si="10"/>
        <v>0</v>
      </c>
      <c r="E287" s="51"/>
      <c r="F287" s="51"/>
      <c r="G287" s="22">
        <f t="shared" si="11"/>
        <v>0</v>
      </c>
      <c r="H287" s="51"/>
      <c r="I287" s="22"/>
      <c r="J287" s="51"/>
      <c r="K287" s="51"/>
      <c r="L287" s="59"/>
    </row>
    <row r="288" spans="1:12" ht="31.5">
      <c r="A288" s="16" t="s">
        <v>665</v>
      </c>
      <c r="B288" s="23" t="s">
        <v>73</v>
      </c>
      <c r="C288" s="24">
        <f>C289+C290+C291+C292</f>
        <v>24.7</v>
      </c>
      <c r="D288" s="20">
        <f t="shared" si="10"/>
        <v>24.7</v>
      </c>
      <c r="E288" s="24">
        <f>E289+E290+E291+E292</f>
        <v>0</v>
      </c>
      <c r="F288" s="24">
        <f>F289+F290+F291+F292</f>
        <v>0</v>
      </c>
      <c r="G288" s="20">
        <f t="shared" si="11"/>
        <v>24.7</v>
      </c>
      <c r="H288" s="24">
        <f>H289+H290+H291+H292</f>
        <v>0</v>
      </c>
      <c r="I288" s="24">
        <f>I289+I290+I291+I292</f>
        <v>0</v>
      </c>
      <c r="J288" s="24">
        <f>J289+J290+J291+J292</f>
        <v>0</v>
      </c>
      <c r="K288" s="24">
        <f>K289+K290+K291+K292</f>
        <v>0</v>
      </c>
      <c r="L288" s="25">
        <f>L289+L290+L291+L292</f>
        <v>24.7</v>
      </c>
    </row>
    <row r="289" spans="1:12" ht="31.5">
      <c r="A289" s="16" t="s">
        <v>666</v>
      </c>
      <c r="B289" s="58" t="s">
        <v>74</v>
      </c>
      <c r="C289" s="51"/>
      <c r="D289" s="22">
        <f t="shared" si="10"/>
        <v>0</v>
      </c>
      <c r="E289" s="51"/>
      <c r="F289" s="51"/>
      <c r="G289" s="22">
        <f t="shared" si="11"/>
        <v>0</v>
      </c>
      <c r="H289" s="51"/>
      <c r="I289" s="22"/>
      <c r="J289" s="51"/>
      <c r="K289" s="51"/>
      <c r="L289" s="59"/>
    </row>
    <row r="290" spans="1:12" ht="63">
      <c r="A290" s="16" t="s">
        <v>667</v>
      </c>
      <c r="B290" s="58" t="s">
        <v>75</v>
      </c>
      <c r="C290" s="51"/>
      <c r="D290" s="22">
        <f t="shared" si="10"/>
        <v>0</v>
      </c>
      <c r="E290" s="51"/>
      <c r="F290" s="51"/>
      <c r="G290" s="22">
        <f t="shared" si="11"/>
        <v>0</v>
      </c>
      <c r="H290" s="51"/>
      <c r="I290" s="22"/>
      <c r="J290" s="51"/>
      <c r="K290" s="51"/>
      <c r="L290" s="59"/>
    </row>
    <row r="291" spans="1:12" ht="31.5">
      <c r="A291" s="16" t="s">
        <v>668</v>
      </c>
      <c r="B291" s="58" t="s">
        <v>76</v>
      </c>
      <c r="C291" s="51"/>
      <c r="D291" s="22">
        <f t="shared" si="10"/>
        <v>0</v>
      </c>
      <c r="E291" s="51"/>
      <c r="F291" s="51"/>
      <c r="G291" s="22">
        <f t="shared" si="11"/>
        <v>0</v>
      </c>
      <c r="H291" s="51"/>
      <c r="I291" s="22"/>
      <c r="J291" s="51"/>
      <c r="K291" s="51"/>
      <c r="L291" s="59"/>
    </row>
    <row r="292" spans="1:12" ht="47.25">
      <c r="A292" s="16" t="s">
        <v>669</v>
      </c>
      <c r="B292" s="58" t="s">
        <v>77</v>
      </c>
      <c r="C292" s="51">
        <v>24.7</v>
      </c>
      <c r="D292" s="22">
        <f t="shared" si="10"/>
        <v>24.7</v>
      </c>
      <c r="E292" s="51"/>
      <c r="F292" s="51"/>
      <c r="G292" s="22">
        <f t="shared" si="11"/>
        <v>24.7</v>
      </c>
      <c r="H292" s="51"/>
      <c r="I292" s="22"/>
      <c r="J292" s="51"/>
      <c r="K292" s="51"/>
      <c r="L292" s="59">
        <v>24.7</v>
      </c>
    </row>
    <row r="293" spans="1:12" ht="47.25">
      <c r="A293" s="16" t="s">
        <v>670</v>
      </c>
      <c r="B293" s="23" t="s">
        <v>78</v>
      </c>
      <c r="C293" s="24">
        <f>C294+C299+C300</f>
        <v>8</v>
      </c>
      <c r="D293" s="20">
        <f t="shared" si="10"/>
        <v>8</v>
      </c>
      <c r="E293" s="24">
        <f>E294+E299+E300</f>
        <v>0</v>
      </c>
      <c r="F293" s="24">
        <f>F294+F299+F300</f>
        <v>0</v>
      </c>
      <c r="G293" s="20">
        <f t="shared" si="11"/>
        <v>8</v>
      </c>
      <c r="H293" s="24">
        <f>H294+H299+H300</f>
        <v>0</v>
      </c>
      <c r="I293" s="24">
        <f>I294+I299+I300</f>
        <v>0</v>
      </c>
      <c r="J293" s="24">
        <f>J294+J299+J300</f>
        <v>0</v>
      </c>
      <c r="K293" s="24">
        <f>K294+K299+K300</f>
        <v>0</v>
      </c>
      <c r="L293" s="25">
        <f>L294+L299+L300</f>
        <v>8</v>
      </c>
    </row>
    <row r="294" spans="1:12" ht="31.5">
      <c r="A294" s="16" t="s">
        <v>671</v>
      </c>
      <c r="B294" s="69" t="s">
        <v>79</v>
      </c>
      <c r="C294" s="56">
        <f>C295+C296+C297+C298</f>
        <v>8</v>
      </c>
      <c r="D294" s="27">
        <f t="shared" si="10"/>
        <v>8</v>
      </c>
      <c r="E294" s="56">
        <f>E295+E296+E297+E298</f>
        <v>0</v>
      </c>
      <c r="F294" s="56">
        <f>F295+F296+F297+F298</f>
        <v>0</v>
      </c>
      <c r="G294" s="27">
        <f t="shared" si="11"/>
        <v>8</v>
      </c>
      <c r="H294" s="56">
        <f>H295+H296+H297+H298</f>
        <v>0</v>
      </c>
      <c r="I294" s="56">
        <f>I295+I296+I297+I298</f>
        <v>0</v>
      </c>
      <c r="J294" s="56">
        <f>J295+J296+J297+J298</f>
        <v>0</v>
      </c>
      <c r="K294" s="56">
        <f>K295+K296+K297+K298</f>
        <v>0</v>
      </c>
      <c r="L294" s="57">
        <f>L295+L296+L297+L298</f>
        <v>8</v>
      </c>
    </row>
    <row r="295" spans="1:12" ht="15.75">
      <c r="A295" s="78" t="s">
        <v>672</v>
      </c>
      <c r="B295" s="62" t="s">
        <v>80</v>
      </c>
      <c r="C295" s="34"/>
      <c r="D295" s="22">
        <f t="shared" si="10"/>
        <v>0</v>
      </c>
      <c r="E295" s="34"/>
      <c r="F295" s="34"/>
      <c r="G295" s="22">
        <f t="shared" si="11"/>
        <v>0</v>
      </c>
      <c r="H295" s="34"/>
      <c r="I295" s="22"/>
      <c r="J295" s="34"/>
      <c r="K295" s="34"/>
      <c r="L295" s="63"/>
    </row>
    <row r="296" spans="1:12" ht="31.5">
      <c r="A296" s="78" t="s">
        <v>673</v>
      </c>
      <c r="B296" s="62" t="s">
        <v>81</v>
      </c>
      <c r="C296" s="34"/>
      <c r="D296" s="22">
        <f t="shared" si="10"/>
        <v>0</v>
      </c>
      <c r="E296" s="34"/>
      <c r="F296" s="34"/>
      <c r="G296" s="22">
        <f t="shared" si="11"/>
        <v>0</v>
      </c>
      <c r="H296" s="34"/>
      <c r="I296" s="22"/>
      <c r="J296" s="34"/>
      <c r="K296" s="34"/>
      <c r="L296" s="63"/>
    </row>
    <row r="297" spans="1:12" ht="15.75">
      <c r="A297" s="78" t="s">
        <v>674</v>
      </c>
      <c r="B297" s="62" t="s">
        <v>82</v>
      </c>
      <c r="C297" s="34"/>
      <c r="D297" s="22">
        <f t="shared" si="10"/>
        <v>0</v>
      </c>
      <c r="E297" s="34"/>
      <c r="F297" s="34"/>
      <c r="G297" s="22">
        <f t="shared" si="11"/>
        <v>0</v>
      </c>
      <c r="H297" s="34"/>
      <c r="I297" s="22"/>
      <c r="J297" s="34"/>
      <c r="K297" s="34"/>
      <c r="L297" s="63"/>
    </row>
    <row r="298" spans="1:12" ht="31.5">
      <c r="A298" s="78" t="s">
        <v>675</v>
      </c>
      <c r="B298" s="62" t="s">
        <v>83</v>
      </c>
      <c r="C298" s="34">
        <v>8</v>
      </c>
      <c r="D298" s="22">
        <f t="shared" si="10"/>
        <v>8</v>
      </c>
      <c r="E298" s="34"/>
      <c r="F298" s="34"/>
      <c r="G298" s="22">
        <f t="shared" si="11"/>
        <v>8</v>
      </c>
      <c r="H298" s="34"/>
      <c r="I298" s="22"/>
      <c r="J298" s="34"/>
      <c r="K298" s="34"/>
      <c r="L298" s="63">
        <v>8</v>
      </c>
    </row>
    <row r="299" spans="1:12" ht="15.75">
      <c r="A299" s="16" t="s">
        <v>676</v>
      </c>
      <c r="B299" s="69" t="s">
        <v>84</v>
      </c>
      <c r="C299" s="56"/>
      <c r="D299" s="27">
        <f t="shared" si="10"/>
        <v>0</v>
      </c>
      <c r="E299" s="56"/>
      <c r="F299" s="56"/>
      <c r="G299" s="27">
        <f t="shared" si="11"/>
        <v>0</v>
      </c>
      <c r="H299" s="56"/>
      <c r="I299" s="27"/>
      <c r="J299" s="56"/>
      <c r="K299" s="56"/>
      <c r="L299" s="57"/>
    </row>
    <row r="300" spans="1:12" ht="15.75">
      <c r="A300" s="16" t="s">
        <v>677</v>
      </c>
      <c r="B300" s="69" t="s">
        <v>85</v>
      </c>
      <c r="C300" s="56"/>
      <c r="D300" s="27">
        <f t="shared" si="10"/>
        <v>0</v>
      </c>
      <c r="E300" s="56"/>
      <c r="F300" s="56"/>
      <c r="G300" s="27">
        <f t="shared" si="11"/>
        <v>0</v>
      </c>
      <c r="H300" s="56"/>
      <c r="I300" s="27"/>
      <c r="J300" s="56"/>
      <c r="K300" s="56"/>
      <c r="L300" s="57"/>
    </row>
    <row r="301" spans="1:12" ht="63">
      <c r="A301" s="16" t="s">
        <v>678</v>
      </c>
      <c r="B301" s="23" t="s">
        <v>86</v>
      </c>
      <c r="C301" s="24">
        <f>C302+C303+C304+C305+C306+C307+C308</f>
        <v>411.2</v>
      </c>
      <c r="D301" s="20">
        <f t="shared" si="10"/>
        <v>411.2</v>
      </c>
      <c r="E301" s="24">
        <f>E302+E303+E304+E305+E306+E307+E308</f>
        <v>0</v>
      </c>
      <c r="F301" s="24">
        <f>F302+F303+F304+F305+F306+F307+F308</f>
        <v>0</v>
      </c>
      <c r="G301" s="20">
        <f t="shared" si="11"/>
        <v>411.2</v>
      </c>
      <c r="H301" s="24">
        <f>H302+H303+H304+H305+H306+H307+H308</f>
        <v>0</v>
      </c>
      <c r="I301" s="24">
        <f>I302+I303+I304+I305+I306+I307+I308</f>
        <v>0</v>
      </c>
      <c r="J301" s="24">
        <f>J302+J303+J304+J305+J306+J307+J308</f>
        <v>0</v>
      </c>
      <c r="K301" s="24">
        <f>K302+K303+K304+K305+K306+K307+K308</f>
        <v>0</v>
      </c>
      <c r="L301" s="25">
        <f>L302+L303+L304+L305+L306+L307+L308</f>
        <v>411.2</v>
      </c>
    </row>
    <row r="302" spans="1:12" ht="63">
      <c r="A302" s="16" t="s">
        <v>679</v>
      </c>
      <c r="B302" s="85" t="s">
        <v>87</v>
      </c>
      <c r="C302" s="51">
        <v>169.9</v>
      </c>
      <c r="D302" s="22">
        <f t="shared" si="10"/>
        <v>169.9</v>
      </c>
      <c r="E302" s="51"/>
      <c r="F302" s="51"/>
      <c r="G302" s="22">
        <f t="shared" si="11"/>
        <v>169.9</v>
      </c>
      <c r="H302" s="51"/>
      <c r="I302" s="22"/>
      <c r="J302" s="51"/>
      <c r="K302" s="51"/>
      <c r="L302" s="59">
        <v>169.9</v>
      </c>
    </row>
    <row r="303" spans="1:12" ht="47.25">
      <c r="A303" s="16" t="s">
        <v>680</v>
      </c>
      <c r="B303" s="88" t="s">
        <v>88</v>
      </c>
      <c r="C303" s="99"/>
      <c r="D303" s="22">
        <f t="shared" si="10"/>
        <v>0</v>
      </c>
      <c r="E303" s="99"/>
      <c r="F303" s="99"/>
      <c r="G303" s="22">
        <f t="shared" si="11"/>
        <v>0</v>
      </c>
      <c r="H303" s="99"/>
      <c r="I303" s="22"/>
      <c r="J303" s="99"/>
      <c r="K303" s="99"/>
      <c r="L303" s="100"/>
    </row>
    <row r="304" spans="1:12" ht="31.5">
      <c r="A304" s="16" t="s">
        <v>681</v>
      </c>
      <c r="B304" s="85" t="s">
        <v>89</v>
      </c>
      <c r="C304" s="96">
        <v>30</v>
      </c>
      <c r="D304" s="22">
        <f t="shared" si="10"/>
        <v>30</v>
      </c>
      <c r="E304" s="96"/>
      <c r="F304" s="96"/>
      <c r="G304" s="22">
        <f t="shared" si="11"/>
        <v>30</v>
      </c>
      <c r="H304" s="96"/>
      <c r="I304" s="22"/>
      <c r="J304" s="96"/>
      <c r="K304" s="96"/>
      <c r="L304" s="97">
        <v>30</v>
      </c>
    </row>
    <row r="305" spans="1:12" ht="31.5">
      <c r="A305" s="16" t="s">
        <v>682</v>
      </c>
      <c r="B305" s="85" t="s">
        <v>90</v>
      </c>
      <c r="C305" s="96">
        <v>104</v>
      </c>
      <c r="D305" s="22">
        <f t="shared" si="10"/>
        <v>104</v>
      </c>
      <c r="E305" s="96"/>
      <c r="F305" s="96"/>
      <c r="G305" s="22">
        <f t="shared" si="11"/>
        <v>104</v>
      </c>
      <c r="H305" s="96"/>
      <c r="I305" s="22"/>
      <c r="J305" s="96"/>
      <c r="K305" s="96"/>
      <c r="L305" s="97">
        <v>104</v>
      </c>
    </row>
    <row r="306" spans="1:12" ht="15.75">
      <c r="A306" s="16" t="s">
        <v>683</v>
      </c>
      <c r="B306" s="85" t="s">
        <v>91</v>
      </c>
      <c r="C306" s="96"/>
      <c r="D306" s="22">
        <f t="shared" si="10"/>
        <v>0</v>
      </c>
      <c r="E306" s="96"/>
      <c r="F306" s="96"/>
      <c r="G306" s="22">
        <f t="shared" si="11"/>
        <v>0</v>
      </c>
      <c r="H306" s="96"/>
      <c r="I306" s="22"/>
      <c r="J306" s="96"/>
      <c r="K306" s="96"/>
      <c r="L306" s="97"/>
    </row>
    <row r="307" spans="1:12" ht="31.5">
      <c r="A307" s="16" t="s">
        <v>684</v>
      </c>
      <c r="B307" s="85" t="s">
        <v>92</v>
      </c>
      <c r="C307" s="96"/>
      <c r="D307" s="22">
        <f t="shared" si="10"/>
        <v>0</v>
      </c>
      <c r="E307" s="96"/>
      <c r="F307" s="96"/>
      <c r="G307" s="22">
        <f t="shared" si="11"/>
        <v>0</v>
      </c>
      <c r="H307" s="96"/>
      <c r="I307" s="22"/>
      <c r="J307" s="96"/>
      <c r="K307" s="96"/>
      <c r="L307" s="97"/>
    </row>
    <row r="308" spans="1:12" ht="15.75">
      <c r="A308" s="16" t="s">
        <v>685</v>
      </c>
      <c r="B308" s="85" t="s">
        <v>93</v>
      </c>
      <c r="C308" s="96">
        <v>107.3</v>
      </c>
      <c r="D308" s="22">
        <f t="shared" si="10"/>
        <v>107.3</v>
      </c>
      <c r="E308" s="96"/>
      <c r="F308" s="96"/>
      <c r="G308" s="22">
        <f t="shared" si="11"/>
        <v>107.3</v>
      </c>
      <c r="H308" s="96"/>
      <c r="I308" s="22"/>
      <c r="J308" s="96"/>
      <c r="K308" s="96"/>
      <c r="L308" s="97">
        <v>107.3</v>
      </c>
    </row>
    <row r="309" spans="1:12" ht="78.75">
      <c r="A309" s="16" t="s">
        <v>686</v>
      </c>
      <c r="B309" s="23" t="s">
        <v>94</v>
      </c>
      <c r="C309" s="24"/>
      <c r="D309" s="20">
        <f t="shared" si="10"/>
        <v>0</v>
      </c>
      <c r="E309" s="24"/>
      <c r="F309" s="24"/>
      <c r="G309" s="20">
        <f t="shared" si="11"/>
        <v>0</v>
      </c>
      <c r="H309" s="24"/>
      <c r="I309" s="20"/>
      <c r="J309" s="24"/>
      <c r="K309" s="24"/>
      <c r="L309" s="25"/>
    </row>
    <row r="310" spans="1:12" ht="31.5">
      <c r="A310" s="16" t="s">
        <v>687</v>
      </c>
      <c r="B310" s="101" t="s">
        <v>688</v>
      </c>
      <c r="C310" s="102"/>
      <c r="D310" s="103">
        <f t="shared" si="10"/>
        <v>0</v>
      </c>
      <c r="E310" s="104"/>
      <c r="F310" s="104"/>
      <c r="G310" s="103">
        <f t="shared" si="11"/>
        <v>0</v>
      </c>
      <c r="H310" s="102"/>
      <c r="I310" s="102"/>
      <c r="J310" s="102"/>
      <c r="K310" s="102"/>
      <c r="L310" s="102"/>
    </row>
    <row r="311" spans="1:12" ht="15.75">
      <c r="A311" s="123"/>
      <c r="B311" s="124"/>
      <c r="C311" s="125"/>
      <c r="D311" s="126"/>
      <c r="E311" s="125"/>
      <c r="F311" s="125"/>
      <c r="G311" s="126"/>
      <c r="H311" s="125"/>
      <c r="I311" s="125"/>
      <c r="J311" s="125"/>
      <c r="K311" s="125"/>
      <c r="L311" s="125"/>
    </row>
    <row r="312" spans="3:12" ht="15.75">
      <c r="C312" s="105"/>
      <c r="D312" s="105"/>
      <c r="E312" s="105"/>
      <c r="F312" s="105"/>
      <c r="G312" s="106"/>
      <c r="H312" s="105"/>
      <c r="I312" s="105"/>
      <c r="J312" s="105"/>
      <c r="K312" s="105"/>
      <c r="L312" s="105"/>
    </row>
    <row r="313" spans="1:12" ht="15.75">
      <c r="A313" s="188" t="s">
        <v>712</v>
      </c>
      <c r="B313" s="188"/>
      <c r="C313" s="189"/>
      <c r="D313" s="189"/>
      <c r="E313" s="189"/>
      <c r="F313" s="13"/>
      <c r="G313" s="6" t="s">
        <v>96</v>
      </c>
      <c r="H313" s="5"/>
      <c r="I313" s="182" t="s">
        <v>714</v>
      </c>
      <c r="J313" s="182"/>
      <c r="K313" s="182"/>
      <c r="L313" s="182"/>
    </row>
    <row r="314" spans="1:12" ht="15.75">
      <c r="A314" s="188" t="s">
        <v>713</v>
      </c>
      <c r="B314" s="188"/>
      <c r="C314" s="189"/>
      <c r="D314" s="189"/>
      <c r="E314" s="189"/>
      <c r="F314" s="13"/>
      <c r="G314" s="6"/>
      <c r="H314" s="5" t="s">
        <v>95</v>
      </c>
      <c r="I314" s="13"/>
      <c r="J314" s="130"/>
      <c r="K314" s="130"/>
      <c r="L314" s="107"/>
    </row>
    <row r="315" spans="2:12" ht="15.75">
      <c r="B315" s="108"/>
      <c r="C315" s="154"/>
      <c r="D315" s="154"/>
      <c r="E315" s="13"/>
      <c r="F315" s="13"/>
      <c r="G315" s="6"/>
      <c r="H315" s="5"/>
      <c r="I315" s="13"/>
      <c r="J315" s="13"/>
      <c r="K315" s="13"/>
      <c r="L315" s="13"/>
    </row>
    <row r="316" spans="1:12" ht="15.75">
      <c r="A316" s="168" t="s">
        <v>716</v>
      </c>
      <c r="B316" s="168"/>
      <c r="C316" s="105"/>
      <c r="D316" s="105"/>
      <c r="E316" s="105"/>
      <c r="F316" s="105"/>
      <c r="G316" s="106"/>
      <c r="H316" s="105"/>
      <c r="I316" s="105"/>
      <c r="J316" s="105"/>
      <c r="K316" s="105"/>
      <c r="L316" s="105"/>
    </row>
    <row r="317" spans="1:12" ht="15.75">
      <c r="A317" s="168" t="s">
        <v>717</v>
      </c>
      <c r="B317" s="169"/>
      <c r="C317" s="122"/>
      <c r="D317" s="105"/>
      <c r="E317" s="105"/>
      <c r="F317" s="105"/>
      <c r="G317" s="106"/>
      <c r="H317" s="105"/>
      <c r="I317" s="105"/>
      <c r="J317" s="105"/>
      <c r="K317" s="105"/>
      <c r="L317" s="105"/>
    </row>
    <row r="318" spans="1:12" ht="15.75">
      <c r="A318" s="168" t="s">
        <v>715</v>
      </c>
      <c r="B318" s="170"/>
      <c r="C318" s="13"/>
      <c r="D318" s="13"/>
      <c r="E318" s="13"/>
      <c r="F318" s="13"/>
      <c r="G318" s="6"/>
      <c r="H318" s="5"/>
      <c r="I318" s="13"/>
      <c r="J318" s="105"/>
      <c r="K318" s="105"/>
      <c r="L318" s="105"/>
    </row>
    <row r="319" spans="1:12" ht="36" customHeight="1">
      <c r="A319" s="191"/>
      <c r="B319" s="191"/>
      <c r="C319" s="191"/>
      <c r="D319" s="4"/>
      <c r="E319" s="4"/>
      <c r="F319" s="5"/>
      <c r="G319" s="6"/>
      <c r="H319" s="13"/>
      <c r="I319" s="190"/>
      <c r="J319" s="190"/>
      <c r="K319" s="190"/>
      <c r="L319" s="190"/>
    </row>
    <row r="320" spans="3:12" ht="15.75">
      <c r="C320" s="105"/>
      <c r="D320" s="105"/>
      <c r="E320" s="105"/>
      <c r="F320" s="105"/>
      <c r="G320" s="106"/>
      <c r="H320" s="105"/>
      <c r="I320" s="105"/>
      <c r="J320" s="105"/>
      <c r="K320" s="105"/>
      <c r="L320" s="105"/>
    </row>
    <row r="321" spans="3:12" ht="15.75">
      <c r="C321" s="105"/>
      <c r="D321" s="105"/>
      <c r="E321" s="105"/>
      <c r="F321" s="105"/>
      <c r="G321" s="106"/>
      <c r="H321" s="105"/>
      <c r="I321" s="105"/>
      <c r="J321" s="105"/>
      <c r="K321" s="105"/>
      <c r="L321" s="105"/>
    </row>
    <row r="322" spans="3:12" ht="15.75">
      <c r="C322" s="105"/>
      <c r="D322" s="105"/>
      <c r="E322" s="105"/>
      <c r="F322" s="105"/>
      <c r="G322" s="106"/>
      <c r="H322" s="105"/>
      <c r="I322" s="105"/>
      <c r="J322" s="105"/>
      <c r="K322" s="105"/>
      <c r="L322" s="105"/>
    </row>
    <row r="323" spans="3:12" ht="15.75">
      <c r="C323" s="105"/>
      <c r="D323" s="105"/>
      <c r="E323" s="105"/>
      <c r="F323" s="105"/>
      <c r="G323" s="106"/>
      <c r="H323" s="105"/>
      <c r="I323" s="105"/>
      <c r="J323" s="105"/>
      <c r="K323" s="105"/>
      <c r="L323" s="105"/>
    </row>
    <row r="324" spans="3:12" ht="15.75">
      <c r="C324" s="105"/>
      <c r="D324" s="105"/>
      <c r="E324" s="105"/>
      <c r="F324" s="105"/>
      <c r="G324" s="106"/>
      <c r="H324" s="105"/>
      <c r="I324" s="105"/>
      <c r="J324" s="105"/>
      <c r="K324" s="105"/>
      <c r="L324" s="105"/>
    </row>
    <row r="325" spans="3:12" ht="15.75">
      <c r="C325" s="105"/>
      <c r="D325" s="105"/>
      <c r="E325" s="105"/>
      <c r="F325" s="105"/>
      <c r="G325" s="106"/>
      <c r="H325" s="105"/>
      <c r="I325" s="105"/>
      <c r="J325" s="105"/>
      <c r="K325" s="105"/>
      <c r="L325" s="105"/>
    </row>
    <row r="326" spans="3:12" ht="15.75">
      <c r="C326" s="105"/>
      <c r="D326" s="105"/>
      <c r="E326" s="105"/>
      <c r="F326" s="105"/>
      <c r="G326" s="106"/>
      <c r="H326" s="105"/>
      <c r="I326" s="105"/>
      <c r="J326" s="105"/>
      <c r="K326" s="105"/>
      <c r="L326" s="105"/>
    </row>
    <row r="327" spans="3:12" ht="15.75">
      <c r="C327" s="105"/>
      <c r="D327" s="105"/>
      <c r="E327" s="105"/>
      <c r="F327" s="105"/>
      <c r="G327" s="106"/>
      <c r="H327" s="105"/>
      <c r="I327" s="105"/>
      <c r="J327" s="105"/>
      <c r="K327" s="105"/>
      <c r="L327" s="105"/>
    </row>
    <row r="328" spans="3:12" ht="15.75">
      <c r="C328" s="105"/>
      <c r="D328" s="105"/>
      <c r="E328" s="105"/>
      <c r="F328" s="105"/>
      <c r="G328" s="106"/>
      <c r="H328" s="105"/>
      <c r="I328" s="105"/>
      <c r="J328" s="105"/>
      <c r="K328" s="105"/>
      <c r="L328" s="105"/>
    </row>
    <row r="329" spans="3:12" ht="15.75">
      <c r="C329" s="105"/>
      <c r="D329" s="105"/>
      <c r="E329" s="105"/>
      <c r="F329" s="105"/>
      <c r="G329" s="106"/>
      <c r="H329" s="105"/>
      <c r="I329" s="105"/>
      <c r="J329" s="105"/>
      <c r="K329" s="105"/>
      <c r="L329" s="105"/>
    </row>
    <row r="330" spans="3:12" ht="15.75">
      <c r="C330" s="105"/>
      <c r="D330" s="105"/>
      <c r="E330" s="105"/>
      <c r="F330" s="105"/>
      <c r="G330" s="106"/>
      <c r="H330" s="105"/>
      <c r="I330" s="105"/>
      <c r="J330" s="105"/>
      <c r="K330" s="105"/>
      <c r="L330" s="105"/>
    </row>
    <row r="331" spans="3:12" ht="15.75">
      <c r="C331" s="105"/>
      <c r="D331" s="105"/>
      <c r="E331" s="105"/>
      <c r="F331" s="105"/>
      <c r="G331" s="106"/>
      <c r="H331" s="105"/>
      <c r="I331" s="105"/>
      <c r="J331" s="105"/>
      <c r="K331" s="105"/>
      <c r="L331" s="105"/>
    </row>
    <row r="332" spans="1:12" s="5" customFormat="1" ht="15.75">
      <c r="A332" s="109"/>
      <c r="B332" s="10"/>
      <c r="C332" s="105"/>
      <c r="D332" s="105"/>
      <c r="E332" s="105"/>
      <c r="F332" s="105"/>
      <c r="G332" s="106"/>
      <c r="H332" s="105"/>
      <c r="I332" s="105"/>
      <c r="J332" s="105"/>
      <c r="K332" s="105"/>
      <c r="L332" s="105"/>
    </row>
    <row r="333" spans="1:12" s="5" customFormat="1" ht="15.75">
      <c r="A333" s="109"/>
      <c r="B333" s="10"/>
      <c r="C333" s="105"/>
      <c r="D333" s="105"/>
      <c r="E333" s="105"/>
      <c r="F333" s="105"/>
      <c r="G333" s="106"/>
      <c r="H333" s="105"/>
      <c r="I333" s="105"/>
      <c r="J333" s="105"/>
      <c r="K333" s="105"/>
      <c r="L333" s="105"/>
    </row>
    <row r="334" spans="1:12" s="5" customFormat="1" ht="15.75">
      <c r="A334" s="109"/>
      <c r="B334" s="10"/>
      <c r="C334" s="105"/>
      <c r="D334" s="105"/>
      <c r="E334" s="105"/>
      <c r="F334" s="105"/>
      <c r="G334" s="106"/>
      <c r="H334" s="105"/>
      <c r="I334" s="105"/>
      <c r="J334" s="105"/>
      <c r="K334" s="105"/>
      <c r="L334" s="105"/>
    </row>
  </sheetData>
  <sheetProtection/>
  <mergeCells count="27">
    <mergeCell ref="I319:L319"/>
    <mergeCell ref="A319:C319"/>
    <mergeCell ref="J3:L3"/>
    <mergeCell ref="J4:L4"/>
    <mergeCell ref="J5:L5"/>
    <mergeCell ref="A9:L9"/>
    <mergeCell ref="F13:F14"/>
    <mergeCell ref="A10:L10"/>
    <mergeCell ref="A11:L11"/>
    <mergeCell ref="E13:E14"/>
    <mergeCell ref="C12:C14"/>
    <mergeCell ref="A316:B316"/>
    <mergeCell ref="I313:L313"/>
    <mergeCell ref="A12:A14"/>
    <mergeCell ref="B12:B14"/>
    <mergeCell ref="A313:E313"/>
    <mergeCell ref="A314:E314"/>
    <mergeCell ref="A317:B317"/>
    <mergeCell ref="A318:B318"/>
    <mergeCell ref="J6:L6"/>
    <mergeCell ref="J1:L1"/>
    <mergeCell ref="D12:D14"/>
    <mergeCell ref="E12:L12"/>
    <mergeCell ref="G13:G14"/>
    <mergeCell ref="H13:L13"/>
    <mergeCell ref="A7:L7"/>
    <mergeCell ref="A8:L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5" zoomScaleSheetLayoutView="75" zoomScalePageLayoutView="0" workbookViewId="0" topLeftCell="A10">
      <selection activeCell="I40" sqref="I40"/>
    </sheetView>
  </sheetViews>
  <sheetFormatPr defaultColWidth="9.140625" defaultRowHeight="12.75"/>
  <cols>
    <col min="1" max="1" width="6.57421875" style="127" customWidth="1"/>
    <col min="2" max="2" width="21.00390625" style="127" customWidth="1"/>
    <col min="3" max="3" width="9.00390625" style="128" customWidth="1"/>
    <col min="4" max="4" width="11.57421875" style="128" customWidth="1"/>
    <col min="5" max="5" width="11.28125" style="128" customWidth="1"/>
    <col min="6" max="7" width="12.00390625" style="128" customWidth="1"/>
    <col min="8" max="8" width="9.421875" style="127" customWidth="1"/>
    <col min="9" max="9" width="12.00390625" style="128" customWidth="1"/>
    <col min="10" max="10" width="11.8515625" style="127" customWidth="1"/>
    <col min="11" max="11" width="10.28125" style="128" customWidth="1"/>
    <col min="12" max="12" width="13.00390625" style="128" customWidth="1"/>
    <col min="13" max="14" width="9.421875" style="128" customWidth="1"/>
    <col min="15" max="15" width="10.421875" style="127" customWidth="1"/>
    <col min="16" max="16384" width="9.140625" style="128" customWidth="1"/>
  </cols>
  <sheetData>
    <row r="1" spans="13:15" ht="102.75" customHeight="1">
      <c r="M1" s="172" t="s">
        <v>706</v>
      </c>
      <c r="N1" s="173"/>
      <c r="O1" s="173"/>
    </row>
    <row r="3" spans="1:15" s="130" customFormat="1" ht="25.5" customHeight="1">
      <c r="A3" s="129"/>
      <c r="B3" s="129"/>
      <c r="H3" s="129"/>
      <c r="J3" s="129"/>
      <c r="M3" s="173" t="s">
        <v>703</v>
      </c>
      <c r="N3" s="173"/>
      <c r="O3" s="173"/>
    </row>
    <row r="4" spans="1:15" s="130" customFormat="1" ht="18.75" customHeight="1">
      <c r="A4" s="129"/>
      <c r="B4" s="129"/>
      <c r="H4" s="129"/>
      <c r="J4" s="129"/>
      <c r="L4" s="131"/>
      <c r="M4" s="173" t="s">
        <v>693</v>
      </c>
      <c r="N4" s="173"/>
      <c r="O4" s="173"/>
    </row>
    <row r="5" spans="1:15" s="130" customFormat="1" ht="71.25" customHeight="1">
      <c r="A5" s="129"/>
      <c r="B5" s="129"/>
      <c r="H5" s="129"/>
      <c r="J5" s="129"/>
      <c r="M5" s="172" t="s">
        <v>416</v>
      </c>
      <c r="N5" s="172"/>
      <c r="O5" s="172"/>
    </row>
    <row r="6" spans="1:15" s="130" customFormat="1" ht="21.75" customHeight="1">
      <c r="A6" s="129"/>
      <c r="B6" s="129"/>
      <c r="H6" s="129"/>
      <c r="J6" s="129"/>
      <c r="L6" s="131"/>
      <c r="M6" s="171" t="s">
        <v>354</v>
      </c>
      <c r="N6" s="171"/>
      <c r="O6" s="171"/>
    </row>
    <row r="7" spans="1:15" ht="21" customHeight="1">
      <c r="A7" s="209" t="s">
        <v>131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5" ht="26.25" customHeight="1">
      <c r="A8" s="215" t="s">
        <v>718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27" customHeight="1">
      <c r="A9" s="172" t="s">
        <v>695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30" customHeight="1" thickBot="1">
      <c r="A10" s="180" t="s">
        <v>726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1:15" ht="25.5" customHeight="1">
      <c r="A11" s="210" t="s">
        <v>99</v>
      </c>
      <c r="B11" s="216" t="s">
        <v>112</v>
      </c>
      <c r="C11" s="214" t="s">
        <v>370</v>
      </c>
      <c r="D11" s="212" t="s">
        <v>113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</row>
    <row r="12" spans="1:15" ht="24.75" customHeight="1">
      <c r="A12" s="211"/>
      <c r="B12" s="208"/>
      <c r="C12" s="200"/>
      <c r="D12" s="194" t="s">
        <v>110</v>
      </c>
      <c r="E12" s="195"/>
      <c r="F12" s="195"/>
      <c r="G12" s="195"/>
      <c r="H12" s="195"/>
      <c r="I12" s="195"/>
      <c r="J12" s="208" t="s">
        <v>109</v>
      </c>
      <c r="K12" s="208" t="s">
        <v>400</v>
      </c>
      <c r="L12" s="208"/>
      <c r="M12" s="208"/>
      <c r="N12" s="208"/>
      <c r="O12" s="207" t="s">
        <v>309</v>
      </c>
    </row>
    <row r="13" spans="1:15" ht="21.75" customHeight="1">
      <c r="A13" s="211"/>
      <c r="B13" s="208"/>
      <c r="C13" s="200"/>
      <c r="D13" s="217" t="s">
        <v>111</v>
      </c>
      <c r="E13" s="200"/>
      <c r="F13" s="200"/>
      <c r="G13" s="200"/>
      <c r="H13" s="200"/>
      <c r="I13" s="200" t="s">
        <v>101</v>
      </c>
      <c r="J13" s="208"/>
      <c r="K13" s="208"/>
      <c r="L13" s="208"/>
      <c r="M13" s="208"/>
      <c r="N13" s="208"/>
      <c r="O13" s="207"/>
    </row>
    <row r="14" spans="1:15" ht="126">
      <c r="A14" s="211"/>
      <c r="B14" s="208"/>
      <c r="C14" s="200"/>
      <c r="D14" s="135" t="s">
        <v>102</v>
      </c>
      <c r="E14" s="133" t="s">
        <v>106</v>
      </c>
      <c r="F14" s="133" t="s">
        <v>103</v>
      </c>
      <c r="G14" s="133" t="s">
        <v>107</v>
      </c>
      <c r="H14" s="3" t="s">
        <v>100</v>
      </c>
      <c r="I14" s="200"/>
      <c r="J14" s="208"/>
      <c r="K14" s="163" t="s">
        <v>698</v>
      </c>
      <c r="L14" s="163" t="s">
        <v>699</v>
      </c>
      <c r="M14" s="133" t="s">
        <v>368</v>
      </c>
      <c r="N14" s="3" t="s">
        <v>369</v>
      </c>
      <c r="O14" s="207"/>
    </row>
    <row r="15" spans="1:15" ht="15.75">
      <c r="A15" s="132">
        <v>1</v>
      </c>
      <c r="B15" s="3">
        <v>2</v>
      </c>
      <c r="C15" s="133">
        <v>3</v>
      </c>
      <c r="D15" s="133">
        <v>4</v>
      </c>
      <c r="E15" s="133">
        <v>5</v>
      </c>
      <c r="F15" s="133">
        <v>6</v>
      </c>
      <c r="G15" s="133">
        <v>7</v>
      </c>
      <c r="H15" s="3">
        <v>8</v>
      </c>
      <c r="I15" s="133">
        <v>9</v>
      </c>
      <c r="J15" s="3">
        <v>10</v>
      </c>
      <c r="K15" s="133">
        <v>11</v>
      </c>
      <c r="L15" s="133">
        <v>12</v>
      </c>
      <c r="M15" s="133">
        <v>13</v>
      </c>
      <c r="N15" s="133">
        <v>14</v>
      </c>
      <c r="O15" s="134">
        <v>15</v>
      </c>
    </row>
    <row r="16" spans="1:15" ht="23.25" customHeight="1">
      <c r="A16" s="199" t="s">
        <v>320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1"/>
    </row>
    <row r="17" spans="1:15" ht="94.5">
      <c r="A17" s="72" t="s">
        <v>104</v>
      </c>
      <c r="B17" s="136" t="s">
        <v>114</v>
      </c>
      <c r="C17" s="137">
        <f>J17+O17</f>
        <v>5646.6</v>
      </c>
      <c r="D17" s="137">
        <v>0</v>
      </c>
      <c r="E17" s="137">
        <v>0</v>
      </c>
      <c r="F17" s="137">
        <v>3106</v>
      </c>
      <c r="G17" s="137">
        <v>0</v>
      </c>
      <c r="H17" s="137">
        <f>D17+E17+F17+G17</f>
        <v>3106</v>
      </c>
      <c r="I17" s="137">
        <v>815.8</v>
      </c>
      <c r="J17" s="137">
        <f>H17+I17</f>
        <v>3921.8</v>
      </c>
      <c r="K17" s="137">
        <v>1489.1</v>
      </c>
      <c r="L17" s="137">
        <v>235.7</v>
      </c>
      <c r="M17" s="137" t="s">
        <v>108</v>
      </c>
      <c r="N17" s="137" t="s">
        <v>108</v>
      </c>
      <c r="O17" s="138">
        <f>K17+L17</f>
        <v>1724.8</v>
      </c>
    </row>
    <row r="18" spans="1:15" ht="24" customHeight="1">
      <c r="A18" s="196" t="s">
        <v>331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</row>
    <row r="19" spans="1:15" ht="63">
      <c r="A19" s="72" t="s">
        <v>130</v>
      </c>
      <c r="B19" s="136" t="s">
        <v>411</v>
      </c>
      <c r="C19" s="139">
        <f>C20+C23</f>
        <v>156</v>
      </c>
      <c r="D19" s="139">
        <f aca="true" t="shared" si="0" ref="D19:O19">D20+D23</f>
        <v>0</v>
      </c>
      <c r="E19" s="139">
        <f t="shared" si="0"/>
        <v>0</v>
      </c>
      <c r="F19" s="139">
        <f t="shared" si="0"/>
        <v>2</v>
      </c>
      <c r="G19" s="139">
        <f t="shared" si="0"/>
        <v>0</v>
      </c>
      <c r="H19" s="139">
        <f t="shared" si="0"/>
        <v>2</v>
      </c>
      <c r="I19" s="139">
        <f t="shared" si="0"/>
        <v>8</v>
      </c>
      <c r="J19" s="139">
        <f t="shared" si="0"/>
        <v>10</v>
      </c>
      <c r="K19" s="139">
        <f>K20</f>
        <v>137</v>
      </c>
      <c r="L19" s="139">
        <f>L20</f>
        <v>9</v>
      </c>
      <c r="M19" s="139">
        <f t="shared" si="0"/>
        <v>0</v>
      </c>
      <c r="N19" s="139">
        <f>N20+N23</f>
        <v>0</v>
      </c>
      <c r="O19" s="139">
        <f t="shared" si="0"/>
        <v>146</v>
      </c>
    </row>
    <row r="20" spans="1:15" ht="110.25">
      <c r="A20" s="72" t="s">
        <v>333</v>
      </c>
      <c r="B20" s="136" t="s">
        <v>117</v>
      </c>
      <c r="C20" s="139">
        <f>J20+O20-M20-N20</f>
        <v>155</v>
      </c>
      <c r="D20" s="139">
        <f>D21+D22</f>
        <v>0</v>
      </c>
      <c r="E20" s="139">
        <f>E21+E22</f>
        <v>0</v>
      </c>
      <c r="F20" s="139">
        <f>F21+F22</f>
        <v>2</v>
      </c>
      <c r="G20" s="139">
        <f>G21+G22</f>
        <v>0</v>
      </c>
      <c r="H20" s="139">
        <f>D20+E20+F20+G20</f>
        <v>2</v>
      </c>
      <c r="I20" s="139">
        <f>I21+I22</f>
        <v>7</v>
      </c>
      <c r="J20" s="139">
        <f aca="true" t="shared" si="1" ref="J20:J27">H20+I20</f>
        <v>9</v>
      </c>
      <c r="K20" s="139">
        <v>137</v>
      </c>
      <c r="L20" s="139">
        <v>9</v>
      </c>
      <c r="M20" s="139">
        <f>M22</f>
        <v>0</v>
      </c>
      <c r="N20" s="139">
        <v>0</v>
      </c>
      <c r="O20" s="140">
        <f>K20+L20+M20+N20</f>
        <v>146</v>
      </c>
    </row>
    <row r="21" spans="1:15" ht="126">
      <c r="A21" s="72" t="s">
        <v>334</v>
      </c>
      <c r="B21" s="136" t="s">
        <v>371</v>
      </c>
      <c r="C21" s="139">
        <f>J21</f>
        <v>8</v>
      </c>
      <c r="D21" s="139">
        <v>0</v>
      </c>
      <c r="E21" s="139">
        <v>0</v>
      </c>
      <c r="F21" s="139">
        <v>1</v>
      </c>
      <c r="G21" s="139">
        <v>0</v>
      </c>
      <c r="H21" s="139">
        <f>D21+E21+F21+G21</f>
        <v>1</v>
      </c>
      <c r="I21" s="139">
        <v>7</v>
      </c>
      <c r="J21" s="139">
        <f t="shared" si="1"/>
        <v>8</v>
      </c>
      <c r="K21" s="139" t="s">
        <v>108</v>
      </c>
      <c r="L21" s="139" t="s">
        <v>108</v>
      </c>
      <c r="M21" s="139" t="s">
        <v>108</v>
      </c>
      <c r="N21" s="139" t="s">
        <v>108</v>
      </c>
      <c r="O21" s="140" t="s">
        <v>108</v>
      </c>
    </row>
    <row r="22" spans="1:15" ht="110.25">
      <c r="A22" s="72" t="s">
        <v>335</v>
      </c>
      <c r="B22" s="136" t="s">
        <v>359</v>
      </c>
      <c r="C22" s="139">
        <f>J22+O22-M22</f>
        <v>1</v>
      </c>
      <c r="D22" s="139">
        <v>0</v>
      </c>
      <c r="E22" s="139">
        <v>0</v>
      </c>
      <c r="F22" s="139">
        <v>1</v>
      </c>
      <c r="G22" s="139">
        <v>0</v>
      </c>
      <c r="H22" s="139">
        <f>D22+E22+F22+G22</f>
        <v>1</v>
      </c>
      <c r="I22" s="139">
        <v>0</v>
      </c>
      <c r="J22" s="139">
        <f t="shared" si="1"/>
        <v>1</v>
      </c>
      <c r="K22" s="139" t="s">
        <v>108</v>
      </c>
      <c r="L22" s="139" t="s">
        <v>108</v>
      </c>
      <c r="M22" s="139">
        <v>0</v>
      </c>
      <c r="N22" s="139" t="s">
        <v>108</v>
      </c>
      <c r="O22" s="140">
        <f>M22</f>
        <v>0</v>
      </c>
    </row>
    <row r="23" spans="1:15" ht="110.25">
      <c r="A23" s="72" t="s">
        <v>336</v>
      </c>
      <c r="B23" s="136" t="s">
        <v>126</v>
      </c>
      <c r="C23" s="139">
        <f>J23+O23-M23-N23</f>
        <v>1</v>
      </c>
      <c r="D23" s="139">
        <f>D24+D25</f>
        <v>0</v>
      </c>
      <c r="E23" s="139">
        <f>E24+E25</f>
        <v>0</v>
      </c>
      <c r="F23" s="139">
        <f>F24+F25</f>
        <v>0</v>
      </c>
      <c r="G23" s="139">
        <f>G24+G25</f>
        <v>0</v>
      </c>
      <c r="H23" s="139">
        <f>D23+E23+F23+G23</f>
        <v>0</v>
      </c>
      <c r="I23" s="139">
        <f>I24+I25</f>
        <v>1</v>
      </c>
      <c r="J23" s="139">
        <f t="shared" si="1"/>
        <v>1</v>
      </c>
      <c r="K23" s="139" t="s">
        <v>108</v>
      </c>
      <c r="L23" s="139" t="s">
        <v>108</v>
      </c>
      <c r="M23" s="139">
        <v>0</v>
      </c>
      <c r="N23" s="139">
        <v>0</v>
      </c>
      <c r="O23" s="140">
        <f>M23+N23</f>
        <v>0</v>
      </c>
    </row>
    <row r="24" spans="1:15" ht="94.5">
      <c r="A24" s="72" t="s">
        <v>337</v>
      </c>
      <c r="B24" s="136" t="s">
        <v>115</v>
      </c>
      <c r="C24" s="139">
        <f>J24</f>
        <v>1</v>
      </c>
      <c r="D24" s="139">
        <v>0</v>
      </c>
      <c r="E24" s="139">
        <v>0</v>
      </c>
      <c r="F24" s="139">
        <v>0</v>
      </c>
      <c r="G24" s="139">
        <v>0</v>
      </c>
      <c r="H24" s="139">
        <f>D24+E24+F24+G24</f>
        <v>0</v>
      </c>
      <c r="I24" s="139">
        <v>1</v>
      </c>
      <c r="J24" s="139">
        <f t="shared" si="1"/>
        <v>1</v>
      </c>
      <c r="K24" s="139" t="s">
        <v>108</v>
      </c>
      <c r="L24" s="139" t="s">
        <v>108</v>
      </c>
      <c r="M24" s="139" t="s">
        <v>108</v>
      </c>
      <c r="N24" s="139" t="s">
        <v>108</v>
      </c>
      <c r="O24" s="140" t="s">
        <v>108</v>
      </c>
    </row>
    <row r="25" spans="1:15" ht="78.75">
      <c r="A25" s="72" t="s">
        <v>338</v>
      </c>
      <c r="B25" s="136" t="s">
        <v>116</v>
      </c>
      <c r="C25" s="139">
        <f>J25</f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f aca="true" t="shared" si="2" ref="H25:H36">D25+E25+F25+G25</f>
        <v>0</v>
      </c>
      <c r="I25" s="139">
        <v>0</v>
      </c>
      <c r="J25" s="139">
        <f t="shared" si="1"/>
        <v>0</v>
      </c>
      <c r="K25" s="139" t="s">
        <v>108</v>
      </c>
      <c r="L25" s="139" t="s">
        <v>108</v>
      </c>
      <c r="M25" s="139" t="s">
        <v>108</v>
      </c>
      <c r="N25" s="139" t="s">
        <v>108</v>
      </c>
      <c r="O25" s="140" t="s">
        <v>108</v>
      </c>
    </row>
    <row r="26" spans="1:15" ht="157.5">
      <c r="A26" s="72" t="s">
        <v>381</v>
      </c>
      <c r="B26" s="136" t="s">
        <v>394</v>
      </c>
      <c r="C26" s="139">
        <f>J26+O26-M26-N26</f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f t="shared" si="2"/>
        <v>0</v>
      </c>
      <c r="I26" s="139">
        <v>0</v>
      </c>
      <c r="J26" s="139">
        <f t="shared" si="1"/>
        <v>0</v>
      </c>
      <c r="K26" s="139" t="s">
        <v>108</v>
      </c>
      <c r="L26" s="139" t="s">
        <v>108</v>
      </c>
      <c r="M26" s="139">
        <v>0</v>
      </c>
      <c r="N26" s="139">
        <v>0</v>
      </c>
      <c r="O26" s="140">
        <f>M26+N26</f>
        <v>0</v>
      </c>
    </row>
    <row r="27" spans="1:15" ht="157.5">
      <c r="A27" s="72" t="s">
        <v>339</v>
      </c>
      <c r="B27" s="136" t="s">
        <v>367</v>
      </c>
      <c r="C27" s="139">
        <f>J27+O27-N27</f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f t="shared" si="2"/>
        <v>0</v>
      </c>
      <c r="I27" s="139">
        <v>0</v>
      </c>
      <c r="J27" s="139">
        <f t="shared" si="1"/>
        <v>0</v>
      </c>
      <c r="K27" s="139" t="s">
        <v>108</v>
      </c>
      <c r="L27" s="139" t="s">
        <v>108</v>
      </c>
      <c r="M27" s="139" t="s">
        <v>108</v>
      </c>
      <c r="N27" s="139">
        <v>0</v>
      </c>
      <c r="O27" s="140">
        <f>N27</f>
        <v>0</v>
      </c>
    </row>
    <row r="28" spans="1:15" ht="15.75">
      <c r="A28" s="72" t="s">
        <v>340</v>
      </c>
      <c r="B28" s="136" t="s">
        <v>105</v>
      </c>
      <c r="C28" s="139">
        <f>H28</f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f t="shared" si="2"/>
        <v>0</v>
      </c>
      <c r="I28" s="139" t="s">
        <v>108</v>
      </c>
      <c r="J28" s="139" t="s">
        <v>108</v>
      </c>
      <c r="K28" s="139" t="s">
        <v>108</v>
      </c>
      <c r="L28" s="139" t="s">
        <v>108</v>
      </c>
      <c r="M28" s="139" t="s">
        <v>108</v>
      </c>
      <c r="N28" s="139" t="s">
        <v>108</v>
      </c>
      <c r="O28" s="140" t="s">
        <v>108</v>
      </c>
    </row>
    <row r="29" spans="1:15" ht="94.5">
      <c r="A29" s="72" t="s">
        <v>356</v>
      </c>
      <c r="B29" s="136" t="s">
        <v>122</v>
      </c>
      <c r="C29" s="139">
        <f>C30+C31</f>
        <v>0</v>
      </c>
      <c r="D29" s="139">
        <f aca="true" t="shared" si="3" ref="D29:O29">D30+D31</f>
        <v>0</v>
      </c>
      <c r="E29" s="139">
        <f t="shared" si="3"/>
        <v>0</v>
      </c>
      <c r="F29" s="139">
        <f t="shared" si="3"/>
        <v>0</v>
      </c>
      <c r="G29" s="139">
        <f t="shared" si="3"/>
        <v>0</v>
      </c>
      <c r="H29" s="139">
        <f t="shared" si="3"/>
        <v>0</v>
      </c>
      <c r="I29" s="139">
        <f t="shared" si="3"/>
        <v>0</v>
      </c>
      <c r="J29" s="139">
        <f t="shared" si="3"/>
        <v>0</v>
      </c>
      <c r="K29" s="139">
        <f t="shared" si="3"/>
        <v>0</v>
      </c>
      <c r="L29" s="139">
        <f t="shared" si="3"/>
        <v>0</v>
      </c>
      <c r="M29" s="139">
        <f t="shared" si="3"/>
        <v>0</v>
      </c>
      <c r="N29" s="139">
        <f t="shared" si="3"/>
        <v>0</v>
      </c>
      <c r="O29" s="139">
        <f t="shared" si="3"/>
        <v>0</v>
      </c>
    </row>
    <row r="30" spans="1:15" ht="31.5">
      <c r="A30" s="72" t="s">
        <v>357</v>
      </c>
      <c r="B30" s="136" t="s">
        <v>123</v>
      </c>
      <c r="C30" s="139">
        <f>J30+O30-M30-N30</f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f t="shared" si="2"/>
        <v>0</v>
      </c>
      <c r="I30" s="139">
        <v>0</v>
      </c>
      <c r="J30" s="139">
        <f>H30+I30</f>
        <v>0</v>
      </c>
      <c r="K30" s="139">
        <v>0</v>
      </c>
      <c r="L30" s="139">
        <v>0</v>
      </c>
      <c r="M30" s="139">
        <v>0</v>
      </c>
      <c r="N30" s="139">
        <v>0</v>
      </c>
      <c r="O30" s="140">
        <f>K30+L30+M30+N30</f>
        <v>0</v>
      </c>
    </row>
    <row r="31" spans="1:15" ht="31.5">
      <c r="A31" s="72" t="s">
        <v>358</v>
      </c>
      <c r="B31" s="136" t="s">
        <v>124</v>
      </c>
      <c r="C31" s="139">
        <f>J31+O31-M31-N31</f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f t="shared" si="2"/>
        <v>0</v>
      </c>
      <c r="I31" s="139">
        <v>0</v>
      </c>
      <c r="J31" s="139">
        <f>H31+I31</f>
        <v>0</v>
      </c>
      <c r="K31" s="139">
        <v>0</v>
      </c>
      <c r="L31" s="139">
        <v>0</v>
      </c>
      <c r="M31" s="139">
        <v>0</v>
      </c>
      <c r="N31" s="139">
        <v>0</v>
      </c>
      <c r="O31" s="140">
        <f>K31+L31+M31+N31</f>
        <v>0</v>
      </c>
    </row>
    <row r="32" spans="1:15" ht="78.75">
      <c r="A32" s="72" t="s">
        <v>129</v>
      </c>
      <c r="B32" s="136" t="s">
        <v>310</v>
      </c>
      <c r="C32" s="139">
        <f>H32+O32-M32-N32</f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f t="shared" si="2"/>
        <v>0</v>
      </c>
      <c r="I32" s="139" t="s">
        <v>108</v>
      </c>
      <c r="J32" s="139" t="s">
        <v>108</v>
      </c>
      <c r="K32" s="139" t="s">
        <v>108</v>
      </c>
      <c r="L32" s="139" t="s">
        <v>108</v>
      </c>
      <c r="M32" s="139">
        <v>0</v>
      </c>
      <c r="N32" s="139">
        <v>0</v>
      </c>
      <c r="O32" s="140">
        <f>M32+N32</f>
        <v>0</v>
      </c>
    </row>
    <row r="33" spans="1:15" ht="63">
      <c r="A33" s="72" t="s">
        <v>322</v>
      </c>
      <c r="B33" s="141" t="s">
        <v>311</v>
      </c>
      <c r="C33" s="139">
        <f>J33+O33-M33-N33</f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f t="shared" si="2"/>
        <v>0</v>
      </c>
      <c r="I33" s="139">
        <v>0</v>
      </c>
      <c r="J33" s="139">
        <f>H33+I33</f>
        <v>0</v>
      </c>
      <c r="K33" s="139">
        <v>0</v>
      </c>
      <c r="L33" s="139">
        <v>0</v>
      </c>
      <c r="M33" s="139">
        <v>0</v>
      </c>
      <c r="N33" s="139">
        <v>0</v>
      </c>
      <c r="O33" s="140">
        <f>K33+L33+M33+N33</f>
        <v>0</v>
      </c>
    </row>
    <row r="34" spans="1:15" ht="141.75">
      <c r="A34" s="72" t="s">
        <v>323</v>
      </c>
      <c r="B34" s="141" t="s">
        <v>312</v>
      </c>
      <c r="C34" s="139">
        <f>C35+C36</f>
        <v>0</v>
      </c>
      <c r="D34" s="139">
        <f aca="true" t="shared" si="4" ref="D34:O34">D35+D36</f>
        <v>0</v>
      </c>
      <c r="E34" s="139">
        <f t="shared" si="4"/>
        <v>0</v>
      </c>
      <c r="F34" s="139">
        <f t="shared" si="4"/>
        <v>0</v>
      </c>
      <c r="G34" s="139">
        <f t="shared" si="4"/>
        <v>0</v>
      </c>
      <c r="H34" s="139">
        <f t="shared" si="4"/>
        <v>0</v>
      </c>
      <c r="I34" s="139">
        <f t="shared" si="4"/>
        <v>0</v>
      </c>
      <c r="J34" s="139">
        <f t="shared" si="4"/>
        <v>0</v>
      </c>
      <c r="K34" s="139">
        <f t="shared" si="4"/>
        <v>0</v>
      </c>
      <c r="L34" s="139">
        <f t="shared" si="4"/>
        <v>0</v>
      </c>
      <c r="M34" s="139">
        <f t="shared" si="4"/>
        <v>0</v>
      </c>
      <c r="N34" s="139">
        <f t="shared" si="4"/>
        <v>0</v>
      </c>
      <c r="O34" s="139">
        <f t="shared" si="4"/>
        <v>0</v>
      </c>
    </row>
    <row r="35" spans="1:15" ht="47.25">
      <c r="A35" s="72" t="s">
        <v>389</v>
      </c>
      <c r="B35" s="136" t="s">
        <v>120</v>
      </c>
      <c r="C35" s="139">
        <f>J35+O35-M35-N35</f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f t="shared" si="2"/>
        <v>0</v>
      </c>
      <c r="I35" s="139">
        <v>0</v>
      </c>
      <c r="J35" s="139">
        <f>H35+I35</f>
        <v>0</v>
      </c>
      <c r="K35" s="139">
        <v>0</v>
      </c>
      <c r="L35" s="139">
        <v>0</v>
      </c>
      <c r="M35" s="139">
        <v>0</v>
      </c>
      <c r="N35" s="139">
        <v>0</v>
      </c>
      <c r="O35" s="140">
        <f>K35+L35+M35+N35</f>
        <v>0</v>
      </c>
    </row>
    <row r="36" spans="1:15" ht="31.5">
      <c r="A36" s="72" t="s">
        <v>390</v>
      </c>
      <c r="B36" s="136" t="s">
        <v>121</v>
      </c>
      <c r="C36" s="139">
        <f>J36+O36-M36-N36</f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f t="shared" si="2"/>
        <v>0</v>
      </c>
      <c r="I36" s="139">
        <v>0</v>
      </c>
      <c r="J36" s="139">
        <f>H36+I36</f>
        <v>0</v>
      </c>
      <c r="K36" s="139">
        <v>0</v>
      </c>
      <c r="L36" s="139">
        <v>0</v>
      </c>
      <c r="M36" s="139">
        <v>0</v>
      </c>
      <c r="N36" s="139">
        <v>0</v>
      </c>
      <c r="O36" s="140">
        <f>K36+L36+M36+N36</f>
        <v>0</v>
      </c>
    </row>
    <row r="37" spans="1:15" ht="28.5" customHeight="1">
      <c r="A37" s="196" t="s">
        <v>332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</row>
    <row r="38" spans="1:15" ht="141.75">
      <c r="A38" s="72" t="s">
        <v>118</v>
      </c>
      <c r="B38" s="141" t="s">
        <v>412</v>
      </c>
      <c r="C38" s="137">
        <f>C39+C42</f>
        <v>6259.255</v>
      </c>
      <c r="D38" s="137">
        <f aca="true" t="shared" si="5" ref="D38:O38">D39+D42</f>
        <v>0</v>
      </c>
      <c r="E38" s="137">
        <f t="shared" si="5"/>
        <v>0</v>
      </c>
      <c r="F38" s="137">
        <f t="shared" si="5"/>
        <v>3715.91</v>
      </c>
      <c r="G38" s="137">
        <f t="shared" si="5"/>
        <v>0</v>
      </c>
      <c r="H38" s="137">
        <f t="shared" si="5"/>
        <v>3715.91</v>
      </c>
      <c r="I38" s="137">
        <f t="shared" si="5"/>
        <v>818.5450000000001</v>
      </c>
      <c r="J38" s="137">
        <f t="shared" si="5"/>
        <v>4534.455</v>
      </c>
      <c r="K38" s="137">
        <f>K39</f>
        <v>1489.1</v>
      </c>
      <c r="L38" s="137">
        <f>L39</f>
        <v>235.7</v>
      </c>
      <c r="M38" s="137">
        <f t="shared" si="5"/>
        <v>0</v>
      </c>
      <c r="N38" s="137">
        <f t="shared" si="5"/>
        <v>0</v>
      </c>
      <c r="O38" s="137">
        <f t="shared" si="5"/>
        <v>1724.8</v>
      </c>
    </row>
    <row r="39" spans="1:15" ht="110.25">
      <c r="A39" s="72" t="s">
        <v>341</v>
      </c>
      <c r="B39" s="136" t="s">
        <v>132</v>
      </c>
      <c r="C39" s="137">
        <f>J39+O39-M39-N39</f>
        <v>6258.31</v>
      </c>
      <c r="D39" s="137">
        <f>D40+D41</f>
        <v>0</v>
      </c>
      <c r="E39" s="137">
        <f>E40+E41</f>
        <v>0</v>
      </c>
      <c r="F39" s="137">
        <f>F40+F41</f>
        <v>3715.91</v>
      </c>
      <c r="G39" s="137">
        <f>G40+G41</f>
        <v>0</v>
      </c>
      <c r="H39" s="137">
        <f aca="true" t="shared" si="6" ref="H39:H60">D39+E39+F39+G39</f>
        <v>3715.91</v>
      </c>
      <c r="I39" s="137">
        <f>I40+I41</f>
        <v>817.6</v>
      </c>
      <c r="J39" s="137">
        <f aca="true" t="shared" si="7" ref="J39:J59">H39+I39</f>
        <v>4533.51</v>
      </c>
      <c r="K39" s="137">
        <v>1489.1</v>
      </c>
      <c r="L39" s="137">
        <v>235.7</v>
      </c>
      <c r="M39" s="137">
        <f>M41</f>
        <v>0</v>
      </c>
      <c r="N39" s="137">
        <v>0</v>
      </c>
      <c r="O39" s="138">
        <f>K39+L39+M39+N39</f>
        <v>1724.8</v>
      </c>
    </row>
    <row r="40" spans="1:15" ht="141.75">
      <c r="A40" s="72" t="s">
        <v>342</v>
      </c>
      <c r="B40" s="136" t="s">
        <v>384</v>
      </c>
      <c r="C40" s="137">
        <f>J40</f>
        <v>3933.5099999999998</v>
      </c>
      <c r="D40" s="137">
        <v>0</v>
      </c>
      <c r="E40" s="137">
        <v>0</v>
      </c>
      <c r="F40" s="137">
        <v>3115.91</v>
      </c>
      <c r="G40" s="137">
        <v>0</v>
      </c>
      <c r="H40" s="137">
        <f t="shared" si="6"/>
        <v>3115.91</v>
      </c>
      <c r="I40" s="137">
        <v>817.6</v>
      </c>
      <c r="J40" s="137">
        <f t="shared" si="7"/>
        <v>3933.5099999999998</v>
      </c>
      <c r="K40" s="137" t="s">
        <v>108</v>
      </c>
      <c r="L40" s="137" t="s">
        <v>108</v>
      </c>
      <c r="M40" s="137" t="s">
        <v>108</v>
      </c>
      <c r="N40" s="137" t="s">
        <v>108</v>
      </c>
      <c r="O40" s="138" t="s">
        <v>108</v>
      </c>
    </row>
    <row r="41" spans="1:15" ht="126">
      <c r="A41" s="72" t="s">
        <v>343</v>
      </c>
      <c r="B41" s="136" t="s">
        <v>395</v>
      </c>
      <c r="C41" s="137">
        <f>J41</f>
        <v>600</v>
      </c>
      <c r="D41" s="137">
        <v>0</v>
      </c>
      <c r="E41" s="137">
        <v>0</v>
      </c>
      <c r="F41" s="137">
        <v>600</v>
      </c>
      <c r="G41" s="137">
        <v>0</v>
      </c>
      <c r="H41" s="137">
        <f t="shared" si="6"/>
        <v>600</v>
      </c>
      <c r="I41" s="137">
        <v>0</v>
      </c>
      <c r="J41" s="137">
        <f t="shared" si="7"/>
        <v>600</v>
      </c>
      <c r="K41" s="137" t="s">
        <v>108</v>
      </c>
      <c r="L41" s="137" t="s">
        <v>108</v>
      </c>
      <c r="M41" s="137">
        <v>0</v>
      </c>
      <c r="N41" s="137" t="s">
        <v>108</v>
      </c>
      <c r="O41" s="138">
        <f>M41</f>
        <v>0</v>
      </c>
    </row>
    <row r="42" spans="1:15" ht="110.25">
      <c r="A42" s="72" t="s">
        <v>344</v>
      </c>
      <c r="B42" s="136" t="s">
        <v>133</v>
      </c>
      <c r="C42" s="137">
        <f>J42+O42-M42-N42</f>
        <v>0.945</v>
      </c>
      <c r="D42" s="137">
        <f>D43+D44</f>
        <v>0</v>
      </c>
      <c r="E42" s="137">
        <f>E43+E44</f>
        <v>0</v>
      </c>
      <c r="F42" s="137">
        <f>F43+F44</f>
        <v>0</v>
      </c>
      <c r="G42" s="137">
        <f>G43+G44</f>
        <v>0</v>
      </c>
      <c r="H42" s="137">
        <f t="shared" si="6"/>
        <v>0</v>
      </c>
      <c r="I42" s="137">
        <f>I43+I44</f>
        <v>0.945</v>
      </c>
      <c r="J42" s="137">
        <f t="shared" si="7"/>
        <v>0.945</v>
      </c>
      <c r="K42" s="137" t="s">
        <v>108</v>
      </c>
      <c r="L42" s="137" t="s">
        <v>108</v>
      </c>
      <c r="M42" s="137">
        <v>0</v>
      </c>
      <c r="N42" s="137">
        <v>0</v>
      </c>
      <c r="O42" s="138">
        <f>M42+N42</f>
        <v>0</v>
      </c>
    </row>
    <row r="43" spans="1:15" ht="110.25">
      <c r="A43" s="72" t="s">
        <v>345</v>
      </c>
      <c r="B43" s="136" t="s">
        <v>134</v>
      </c>
      <c r="C43" s="137">
        <f>J43</f>
        <v>0.945</v>
      </c>
      <c r="D43" s="137">
        <v>0</v>
      </c>
      <c r="E43" s="137">
        <v>0</v>
      </c>
      <c r="F43" s="137">
        <v>0</v>
      </c>
      <c r="G43" s="137">
        <v>0</v>
      </c>
      <c r="H43" s="137">
        <f t="shared" si="6"/>
        <v>0</v>
      </c>
      <c r="I43" s="137">
        <v>0.945</v>
      </c>
      <c r="J43" s="137">
        <f t="shared" si="7"/>
        <v>0.945</v>
      </c>
      <c r="K43" s="137" t="s">
        <v>108</v>
      </c>
      <c r="L43" s="137" t="s">
        <v>108</v>
      </c>
      <c r="M43" s="137" t="s">
        <v>108</v>
      </c>
      <c r="N43" s="137" t="s">
        <v>108</v>
      </c>
      <c r="O43" s="138" t="s">
        <v>108</v>
      </c>
    </row>
    <row r="44" spans="1:15" ht="94.5">
      <c r="A44" s="72" t="s">
        <v>346</v>
      </c>
      <c r="B44" s="136" t="s">
        <v>135</v>
      </c>
      <c r="C44" s="137">
        <f>J44</f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f t="shared" si="6"/>
        <v>0</v>
      </c>
      <c r="I44" s="137">
        <v>0</v>
      </c>
      <c r="J44" s="137">
        <f t="shared" si="7"/>
        <v>0</v>
      </c>
      <c r="K44" s="137" t="s">
        <v>108</v>
      </c>
      <c r="L44" s="137" t="s">
        <v>108</v>
      </c>
      <c r="M44" s="137" t="s">
        <v>108</v>
      </c>
      <c r="N44" s="137" t="s">
        <v>108</v>
      </c>
      <c r="O44" s="138" t="s">
        <v>108</v>
      </c>
    </row>
    <row r="45" spans="1:15" ht="157.5">
      <c r="A45" s="72" t="s">
        <v>382</v>
      </c>
      <c r="B45" s="136" t="s">
        <v>393</v>
      </c>
      <c r="C45" s="137">
        <f>J45+O45*M45*N45</f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f t="shared" si="6"/>
        <v>0</v>
      </c>
      <c r="I45" s="137">
        <v>0</v>
      </c>
      <c r="J45" s="137">
        <f t="shared" si="7"/>
        <v>0</v>
      </c>
      <c r="K45" s="137" t="s">
        <v>108</v>
      </c>
      <c r="L45" s="137" t="s">
        <v>108</v>
      </c>
      <c r="M45" s="137">
        <v>0</v>
      </c>
      <c r="N45" s="137">
        <v>0</v>
      </c>
      <c r="O45" s="138">
        <f>M45+N45</f>
        <v>0</v>
      </c>
    </row>
    <row r="46" spans="1:15" ht="236.25">
      <c r="A46" s="72" t="s">
        <v>347</v>
      </c>
      <c r="B46" s="136" t="s">
        <v>383</v>
      </c>
      <c r="C46" s="137">
        <f>J46</f>
        <v>0</v>
      </c>
      <c r="D46" s="137">
        <v>0</v>
      </c>
      <c r="E46" s="137">
        <v>0</v>
      </c>
      <c r="F46" s="137">
        <v>0</v>
      </c>
      <c r="G46" s="137">
        <v>0</v>
      </c>
      <c r="H46" s="137">
        <f t="shared" si="6"/>
        <v>0</v>
      </c>
      <c r="I46" s="137">
        <v>0</v>
      </c>
      <c r="J46" s="137">
        <f t="shared" si="7"/>
        <v>0</v>
      </c>
      <c r="K46" s="137" t="s">
        <v>108</v>
      </c>
      <c r="L46" s="137" t="s">
        <v>108</v>
      </c>
      <c r="M46" s="137" t="s">
        <v>108</v>
      </c>
      <c r="N46" s="137">
        <v>0</v>
      </c>
      <c r="O46" s="138">
        <f>N46</f>
        <v>0</v>
      </c>
    </row>
    <row r="47" spans="1:15" ht="31.5">
      <c r="A47" s="72" t="s">
        <v>348</v>
      </c>
      <c r="B47" s="136" t="s">
        <v>136</v>
      </c>
      <c r="C47" s="137">
        <f>H47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f t="shared" si="6"/>
        <v>0</v>
      </c>
      <c r="I47" s="137" t="s">
        <v>108</v>
      </c>
      <c r="J47" s="137" t="s">
        <v>108</v>
      </c>
      <c r="K47" s="137" t="s">
        <v>108</v>
      </c>
      <c r="L47" s="137" t="s">
        <v>108</v>
      </c>
      <c r="M47" s="137" t="s">
        <v>108</v>
      </c>
      <c r="N47" s="137" t="s">
        <v>108</v>
      </c>
      <c r="O47" s="138" t="s">
        <v>108</v>
      </c>
    </row>
    <row r="48" spans="1:15" ht="94.5">
      <c r="A48" s="72" t="s">
        <v>363</v>
      </c>
      <c r="B48" s="136" t="s">
        <v>137</v>
      </c>
      <c r="C48" s="137">
        <f>C49+C50</f>
        <v>0</v>
      </c>
      <c r="D48" s="137">
        <f aca="true" t="shared" si="8" ref="D48:O48">D49+D50</f>
        <v>0</v>
      </c>
      <c r="E48" s="137">
        <f t="shared" si="8"/>
        <v>0</v>
      </c>
      <c r="F48" s="137">
        <f t="shared" si="8"/>
        <v>0</v>
      </c>
      <c r="G48" s="137">
        <f t="shared" si="8"/>
        <v>0</v>
      </c>
      <c r="H48" s="137">
        <f t="shared" si="8"/>
        <v>0</v>
      </c>
      <c r="I48" s="137">
        <f t="shared" si="8"/>
        <v>0</v>
      </c>
      <c r="J48" s="137">
        <f t="shared" si="8"/>
        <v>0</v>
      </c>
      <c r="K48" s="137">
        <f t="shared" si="8"/>
        <v>0</v>
      </c>
      <c r="L48" s="137">
        <f t="shared" si="8"/>
        <v>0</v>
      </c>
      <c r="M48" s="137">
        <f t="shared" si="8"/>
        <v>0</v>
      </c>
      <c r="N48" s="137">
        <f t="shared" si="8"/>
        <v>0</v>
      </c>
      <c r="O48" s="137">
        <f t="shared" si="8"/>
        <v>0</v>
      </c>
    </row>
    <row r="49" spans="1:15" ht="31.5">
      <c r="A49" s="72" t="s">
        <v>364</v>
      </c>
      <c r="B49" s="136" t="s">
        <v>138</v>
      </c>
      <c r="C49" s="137">
        <f>J49+O49-M49-N49</f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f t="shared" si="6"/>
        <v>0</v>
      </c>
      <c r="I49" s="137">
        <v>0</v>
      </c>
      <c r="J49" s="137">
        <f t="shared" si="7"/>
        <v>0</v>
      </c>
      <c r="K49" s="137">
        <v>0</v>
      </c>
      <c r="L49" s="137">
        <v>0</v>
      </c>
      <c r="M49" s="137">
        <v>0</v>
      </c>
      <c r="N49" s="137">
        <v>0</v>
      </c>
      <c r="O49" s="138">
        <f>K49+L49+M49+N49</f>
        <v>0</v>
      </c>
    </row>
    <row r="50" spans="1:15" ht="31.5">
      <c r="A50" s="72" t="s">
        <v>365</v>
      </c>
      <c r="B50" s="136" t="s">
        <v>139</v>
      </c>
      <c r="C50" s="137">
        <f>J50+O50-M50-N50</f>
        <v>0</v>
      </c>
      <c r="D50" s="137">
        <v>0</v>
      </c>
      <c r="E50" s="137">
        <v>0</v>
      </c>
      <c r="F50" s="137">
        <v>0</v>
      </c>
      <c r="G50" s="137">
        <v>0</v>
      </c>
      <c r="H50" s="137">
        <f t="shared" si="6"/>
        <v>0</v>
      </c>
      <c r="I50" s="137">
        <v>0</v>
      </c>
      <c r="J50" s="137">
        <f t="shared" si="7"/>
        <v>0</v>
      </c>
      <c r="K50" s="137">
        <v>0</v>
      </c>
      <c r="L50" s="137">
        <v>0</v>
      </c>
      <c r="M50" s="137">
        <v>0</v>
      </c>
      <c r="N50" s="137">
        <v>0</v>
      </c>
      <c r="O50" s="138">
        <f>K50+L50+M50+N50</f>
        <v>0</v>
      </c>
    </row>
    <row r="51" spans="1:15" ht="157.5">
      <c r="A51" s="72" t="s">
        <v>119</v>
      </c>
      <c r="B51" s="141" t="s">
        <v>316</v>
      </c>
      <c r="C51" s="137">
        <f>H51+O51-M51-N51</f>
        <v>0</v>
      </c>
      <c r="D51" s="137">
        <v>0</v>
      </c>
      <c r="E51" s="137">
        <v>0</v>
      </c>
      <c r="F51" s="137">
        <v>0</v>
      </c>
      <c r="G51" s="137">
        <v>0</v>
      </c>
      <c r="H51" s="137">
        <f t="shared" si="6"/>
        <v>0</v>
      </c>
      <c r="I51" s="137" t="s">
        <v>108</v>
      </c>
      <c r="J51" s="137" t="s">
        <v>108</v>
      </c>
      <c r="K51" s="137" t="s">
        <v>108</v>
      </c>
      <c r="L51" s="137" t="s">
        <v>108</v>
      </c>
      <c r="M51" s="137">
        <v>0</v>
      </c>
      <c r="N51" s="137">
        <v>0</v>
      </c>
      <c r="O51" s="138">
        <f>M51+N51</f>
        <v>0</v>
      </c>
    </row>
    <row r="52" spans="1:15" ht="110.25">
      <c r="A52" s="72" t="s">
        <v>317</v>
      </c>
      <c r="B52" s="136" t="s">
        <v>413</v>
      </c>
      <c r="C52" s="137">
        <f>J52+O52-M52-N52</f>
        <v>5646.6</v>
      </c>
      <c r="D52" s="137">
        <f>D53+D54</f>
        <v>0</v>
      </c>
      <c r="E52" s="137">
        <f>E53+E54</f>
        <v>0</v>
      </c>
      <c r="F52" s="137">
        <f>F53+F54</f>
        <v>3106</v>
      </c>
      <c r="G52" s="137">
        <f>G53+G54</f>
        <v>0</v>
      </c>
      <c r="H52" s="137">
        <f t="shared" si="6"/>
        <v>3106</v>
      </c>
      <c r="I52" s="137">
        <f>I53+I54</f>
        <v>815.8</v>
      </c>
      <c r="J52" s="137">
        <f t="shared" si="7"/>
        <v>3921.8</v>
      </c>
      <c r="K52" s="137">
        <v>1489.1</v>
      </c>
      <c r="L52" s="137">
        <v>235.7</v>
      </c>
      <c r="M52" s="137">
        <f>M54</f>
        <v>0</v>
      </c>
      <c r="N52" s="137">
        <v>0</v>
      </c>
      <c r="O52" s="138">
        <f>K52+L52+M52+N52</f>
        <v>1724.8</v>
      </c>
    </row>
    <row r="53" spans="1:15" ht="141.75">
      <c r="A53" s="72" t="s">
        <v>349</v>
      </c>
      <c r="B53" s="136" t="s">
        <v>384</v>
      </c>
      <c r="C53" s="137">
        <f>J53</f>
        <v>3321.8</v>
      </c>
      <c r="D53" s="137">
        <v>0</v>
      </c>
      <c r="E53" s="137">
        <v>0</v>
      </c>
      <c r="F53" s="137">
        <v>2506</v>
      </c>
      <c r="G53" s="137">
        <v>0</v>
      </c>
      <c r="H53" s="137">
        <f t="shared" si="6"/>
        <v>2506</v>
      </c>
      <c r="I53" s="137">
        <v>815.8</v>
      </c>
      <c r="J53" s="137">
        <f t="shared" si="7"/>
        <v>3321.8</v>
      </c>
      <c r="K53" s="137" t="s">
        <v>108</v>
      </c>
      <c r="L53" s="137" t="s">
        <v>108</v>
      </c>
      <c r="M53" s="137" t="s">
        <v>108</v>
      </c>
      <c r="N53" s="137" t="s">
        <v>108</v>
      </c>
      <c r="O53" s="138" t="str">
        <f>N53</f>
        <v>х</v>
      </c>
    </row>
    <row r="54" spans="1:15" ht="126">
      <c r="A54" s="72" t="s">
        <v>350</v>
      </c>
      <c r="B54" s="136" t="s">
        <v>395</v>
      </c>
      <c r="C54" s="137">
        <f>J54</f>
        <v>600</v>
      </c>
      <c r="D54" s="137">
        <v>0</v>
      </c>
      <c r="E54" s="137">
        <v>0</v>
      </c>
      <c r="F54" s="137">
        <v>600</v>
      </c>
      <c r="G54" s="137">
        <v>0</v>
      </c>
      <c r="H54" s="137">
        <f t="shared" si="6"/>
        <v>600</v>
      </c>
      <c r="I54" s="137">
        <v>0</v>
      </c>
      <c r="J54" s="137">
        <f t="shared" si="7"/>
        <v>600</v>
      </c>
      <c r="K54" s="137" t="s">
        <v>108</v>
      </c>
      <c r="L54" s="137" t="s">
        <v>108</v>
      </c>
      <c r="M54" s="137">
        <v>0</v>
      </c>
      <c r="N54" s="137" t="s">
        <v>108</v>
      </c>
      <c r="O54" s="138">
        <f>M54</f>
        <v>0</v>
      </c>
    </row>
    <row r="55" spans="1:15" ht="220.5">
      <c r="A55" s="72" t="s">
        <v>325</v>
      </c>
      <c r="B55" s="136" t="s">
        <v>401</v>
      </c>
      <c r="C55" s="137">
        <f>J55</f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f t="shared" si="6"/>
        <v>0</v>
      </c>
      <c r="I55" s="137">
        <v>0</v>
      </c>
      <c r="J55" s="137">
        <f t="shared" si="7"/>
        <v>0</v>
      </c>
      <c r="K55" s="137" t="s">
        <v>108</v>
      </c>
      <c r="L55" s="137" t="s">
        <v>108</v>
      </c>
      <c r="M55" s="137" t="s">
        <v>108</v>
      </c>
      <c r="N55" s="137">
        <v>0</v>
      </c>
      <c r="O55" s="138">
        <f>N55</f>
        <v>0</v>
      </c>
    </row>
    <row r="56" spans="1:15" ht="157.5">
      <c r="A56" s="72" t="s">
        <v>351</v>
      </c>
      <c r="B56" s="136" t="s">
        <v>319</v>
      </c>
      <c r="C56" s="137">
        <f>H56+O56-M56-N56</f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f t="shared" si="6"/>
        <v>0</v>
      </c>
      <c r="I56" s="137" t="s">
        <v>108</v>
      </c>
      <c r="J56" s="137" t="s">
        <v>108</v>
      </c>
      <c r="K56" s="137" t="s">
        <v>108</v>
      </c>
      <c r="L56" s="137" t="s">
        <v>108</v>
      </c>
      <c r="M56" s="137">
        <v>0</v>
      </c>
      <c r="N56" s="137">
        <v>0</v>
      </c>
      <c r="O56" s="138">
        <f>M56+N56</f>
        <v>0</v>
      </c>
    </row>
    <row r="57" spans="1:15" ht="110.25">
      <c r="A57" s="72" t="s">
        <v>352</v>
      </c>
      <c r="B57" s="136" t="s">
        <v>140</v>
      </c>
      <c r="C57" s="137">
        <f>C58+C59</f>
        <v>0</v>
      </c>
      <c r="D57" s="137">
        <f aca="true" t="shared" si="9" ref="D57:O57">D58+D59</f>
        <v>0</v>
      </c>
      <c r="E57" s="137">
        <f t="shared" si="9"/>
        <v>0</v>
      </c>
      <c r="F57" s="137">
        <f t="shared" si="9"/>
        <v>0</v>
      </c>
      <c r="G57" s="137">
        <f t="shared" si="9"/>
        <v>0</v>
      </c>
      <c r="H57" s="137">
        <f t="shared" si="9"/>
        <v>0</v>
      </c>
      <c r="I57" s="137">
        <f t="shared" si="9"/>
        <v>0</v>
      </c>
      <c r="J57" s="137">
        <f t="shared" si="9"/>
        <v>0</v>
      </c>
      <c r="K57" s="137">
        <f t="shared" si="9"/>
        <v>0</v>
      </c>
      <c r="L57" s="137">
        <f t="shared" si="9"/>
        <v>0</v>
      </c>
      <c r="M57" s="137">
        <f t="shared" si="9"/>
        <v>0</v>
      </c>
      <c r="N57" s="137">
        <f t="shared" si="9"/>
        <v>0</v>
      </c>
      <c r="O57" s="137">
        <f t="shared" si="9"/>
        <v>0</v>
      </c>
    </row>
    <row r="58" spans="1:15" ht="31.5">
      <c r="A58" s="72" t="s">
        <v>360</v>
      </c>
      <c r="B58" s="136" t="s">
        <v>138</v>
      </c>
      <c r="C58" s="137">
        <f>J58+O58-M58-N58</f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f t="shared" si="6"/>
        <v>0</v>
      </c>
      <c r="I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O58" s="138">
        <f>K58+L58+M58+N58</f>
        <v>0</v>
      </c>
    </row>
    <row r="59" spans="1:15" ht="31.5">
      <c r="A59" s="72" t="s">
        <v>361</v>
      </c>
      <c r="B59" s="136" t="s">
        <v>139</v>
      </c>
      <c r="C59" s="137">
        <f>J59+O59-M59-N59</f>
        <v>0</v>
      </c>
      <c r="D59" s="137">
        <v>0</v>
      </c>
      <c r="E59" s="137">
        <v>0</v>
      </c>
      <c r="F59" s="137">
        <v>0</v>
      </c>
      <c r="G59" s="137">
        <v>0</v>
      </c>
      <c r="H59" s="137">
        <f t="shared" si="6"/>
        <v>0</v>
      </c>
      <c r="I59" s="137">
        <v>0</v>
      </c>
      <c r="J59" s="137">
        <f t="shared" si="7"/>
        <v>0</v>
      </c>
      <c r="K59" s="137">
        <v>0</v>
      </c>
      <c r="L59" s="137">
        <v>0</v>
      </c>
      <c r="M59" s="137">
        <v>0</v>
      </c>
      <c r="N59" s="137">
        <v>0</v>
      </c>
      <c r="O59" s="138">
        <f>K59+L59+M59+N59</f>
        <v>0</v>
      </c>
    </row>
    <row r="60" spans="1:15" ht="157.5">
      <c r="A60" s="72" t="s">
        <v>362</v>
      </c>
      <c r="B60" s="136" t="s">
        <v>318</v>
      </c>
      <c r="C60" s="137">
        <f>H60+O60-M60-N60</f>
        <v>0</v>
      </c>
      <c r="D60" s="137">
        <v>0</v>
      </c>
      <c r="E60" s="137">
        <v>0</v>
      </c>
      <c r="F60" s="137">
        <v>0</v>
      </c>
      <c r="G60" s="137">
        <v>0</v>
      </c>
      <c r="H60" s="137">
        <f t="shared" si="6"/>
        <v>0</v>
      </c>
      <c r="I60" s="137" t="s">
        <v>108</v>
      </c>
      <c r="J60" s="137" t="s">
        <v>108</v>
      </c>
      <c r="K60" s="137" t="s">
        <v>108</v>
      </c>
      <c r="L60" s="137" t="s">
        <v>108</v>
      </c>
      <c r="M60" s="137">
        <v>0</v>
      </c>
      <c r="N60" s="137">
        <v>0</v>
      </c>
      <c r="O60" s="138">
        <f>M60+N60</f>
        <v>0</v>
      </c>
    </row>
    <row r="61" spans="1:15" ht="27.75" customHeight="1">
      <c r="A61" s="196" t="s">
        <v>326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8"/>
    </row>
    <row r="62" spans="1:15" ht="110.25">
      <c r="A62" s="72" t="s">
        <v>127</v>
      </c>
      <c r="B62" s="141" t="s">
        <v>380</v>
      </c>
      <c r="C62" s="139">
        <f>J62</f>
        <v>16</v>
      </c>
      <c r="D62" s="139">
        <v>0</v>
      </c>
      <c r="E62" s="139">
        <v>0</v>
      </c>
      <c r="F62" s="139">
        <v>3</v>
      </c>
      <c r="G62" s="139">
        <v>0</v>
      </c>
      <c r="H62" s="139">
        <f>D62+E62+F62+G62</f>
        <v>3</v>
      </c>
      <c r="I62" s="139">
        <v>13</v>
      </c>
      <c r="J62" s="139">
        <f>H62+I62</f>
        <v>16</v>
      </c>
      <c r="K62" s="139" t="s">
        <v>108</v>
      </c>
      <c r="L62" s="139" t="s">
        <v>108</v>
      </c>
      <c r="M62" s="139" t="s">
        <v>108</v>
      </c>
      <c r="N62" s="139" t="s">
        <v>108</v>
      </c>
      <c r="O62" s="140" t="s">
        <v>108</v>
      </c>
    </row>
    <row r="63" spans="1:15" ht="173.25">
      <c r="A63" s="72" t="s">
        <v>376</v>
      </c>
      <c r="B63" s="141" t="s">
        <v>385</v>
      </c>
      <c r="C63" s="139">
        <f>J63</f>
        <v>15</v>
      </c>
      <c r="D63" s="139">
        <v>0</v>
      </c>
      <c r="E63" s="139">
        <v>0</v>
      </c>
      <c r="F63" s="139">
        <v>3</v>
      </c>
      <c r="G63" s="139">
        <v>0</v>
      </c>
      <c r="H63" s="139">
        <f>D63+E63+F63+G63</f>
        <v>3</v>
      </c>
      <c r="I63" s="139">
        <v>12</v>
      </c>
      <c r="J63" s="139">
        <f>H63+I63</f>
        <v>15</v>
      </c>
      <c r="K63" s="139" t="s">
        <v>108</v>
      </c>
      <c r="L63" s="139" t="s">
        <v>108</v>
      </c>
      <c r="M63" s="139" t="s">
        <v>108</v>
      </c>
      <c r="N63" s="139" t="s">
        <v>108</v>
      </c>
      <c r="O63" s="140" t="s">
        <v>108</v>
      </c>
    </row>
    <row r="64" spans="1:15" ht="173.25">
      <c r="A64" s="72" t="s">
        <v>377</v>
      </c>
      <c r="B64" s="141" t="s">
        <v>386</v>
      </c>
      <c r="C64" s="139">
        <f>J64</f>
        <v>1</v>
      </c>
      <c r="D64" s="139">
        <v>0</v>
      </c>
      <c r="E64" s="139">
        <v>0</v>
      </c>
      <c r="F64" s="139">
        <v>0</v>
      </c>
      <c r="G64" s="139">
        <v>0</v>
      </c>
      <c r="H64" s="139">
        <f>D64+E64+F64+G64</f>
        <v>0</v>
      </c>
      <c r="I64" s="139">
        <v>1</v>
      </c>
      <c r="J64" s="139">
        <f>H64+I64</f>
        <v>1</v>
      </c>
      <c r="K64" s="139" t="s">
        <v>108</v>
      </c>
      <c r="L64" s="139" t="s">
        <v>108</v>
      </c>
      <c r="M64" s="139" t="s">
        <v>108</v>
      </c>
      <c r="N64" s="139" t="s">
        <v>108</v>
      </c>
      <c r="O64" s="140" t="s">
        <v>108</v>
      </c>
    </row>
    <row r="65" spans="1:15" ht="94.5">
      <c r="A65" s="72" t="s">
        <v>379</v>
      </c>
      <c r="B65" s="141" t="s">
        <v>378</v>
      </c>
      <c r="C65" s="139">
        <f>H65</f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f>D65+E65+F65+G65</f>
        <v>0</v>
      </c>
      <c r="I65" s="139" t="s">
        <v>108</v>
      </c>
      <c r="J65" s="139" t="s">
        <v>108</v>
      </c>
      <c r="K65" s="139" t="s">
        <v>108</v>
      </c>
      <c r="L65" s="139" t="s">
        <v>108</v>
      </c>
      <c r="M65" s="139" t="s">
        <v>108</v>
      </c>
      <c r="N65" s="139" t="s">
        <v>108</v>
      </c>
      <c r="O65" s="140" t="s">
        <v>108</v>
      </c>
    </row>
    <row r="66" spans="1:15" ht="97.5" customHeight="1">
      <c r="A66" s="72" t="s">
        <v>128</v>
      </c>
      <c r="B66" s="141" t="s">
        <v>313</v>
      </c>
      <c r="C66" s="139">
        <f>J66</f>
        <v>3</v>
      </c>
      <c r="D66" s="139" t="s">
        <v>108</v>
      </c>
      <c r="E66" s="139" t="s">
        <v>108</v>
      </c>
      <c r="F66" s="139">
        <v>3</v>
      </c>
      <c r="G66" s="139">
        <v>0</v>
      </c>
      <c r="H66" s="139">
        <f>F66+G66</f>
        <v>3</v>
      </c>
      <c r="I66" s="139" t="s">
        <v>108</v>
      </c>
      <c r="J66" s="139">
        <f>H66</f>
        <v>3</v>
      </c>
      <c r="K66" s="139" t="s">
        <v>108</v>
      </c>
      <c r="L66" s="139" t="s">
        <v>108</v>
      </c>
      <c r="M66" s="139" t="s">
        <v>108</v>
      </c>
      <c r="N66" s="139" t="s">
        <v>108</v>
      </c>
      <c r="O66" s="140" t="s">
        <v>108</v>
      </c>
    </row>
    <row r="67" spans="1:15" ht="141.75">
      <c r="A67" s="72" t="s">
        <v>327</v>
      </c>
      <c r="B67" s="141" t="s">
        <v>392</v>
      </c>
      <c r="C67" s="139">
        <f>J67</f>
        <v>0</v>
      </c>
      <c r="D67" s="139" t="s">
        <v>108</v>
      </c>
      <c r="E67" s="139" t="s">
        <v>108</v>
      </c>
      <c r="F67" s="139">
        <v>0</v>
      </c>
      <c r="G67" s="139">
        <v>0</v>
      </c>
      <c r="H67" s="139">
        <f>F67+G67</f>
        <v>0</v>
      </c>
      <c r="I67" s="139" t="s">
        <v>108</v>
      </c>
      <c r="J67" s="139">
        <f>H67</f>
        <v>0</v>
      </c>
      <c r="K67" s="139" t="s">
        <v>108</v>
      </c>
      <c r="L67" s="139" t="s">
        <v>108</v>
      </c>
      <c r="M67" s="139" t="s">
        <v>108</v>
      </c>
      <c r="N67" s="139" t="s">
        <v>108</v>
      </c>
      <c r="O67" s="140" t="s">
        <v>108</v>
      </c>
    </row>
    <row r="68" spans="1:15" ht="252">
      <c r="A68" s="72" t="s">
        <v>328</v>
      </c>
      <c r="B68" s="141" t="s">
        <v>402</v>
      </c>
      <c r="C68" s="139">
        <f>J68</f>
        <v>0</v>
      </c>
      <c r="D68" s="139" t="s">
        <v>108</v>
      </c>
      <c r="E68" s="139" t="s">
        <v>108</v>
      </c>
      <c r="F68" s="139">
        <v>0</v>
      </c>
      <c r="G68" s="139">
        <v>0</v>
      </c>
      <c r="H68" s="139">
        <f>F68+G68</f>
        <v>0</v>
      </c>
      <c r="I68" s="139" t="s">
        <v>108</v>
      </c>
      <c r="J68" s="139">
        <f>H68</f>
        <v>0</v>
      </c>
      <c r="K68" s="139" t="s">
        <v>108</v>
      </c>
      <c r="L68" s="139" t="s">
        <v>108</v>
      </c>
      <c r="M68" s="139" t="s">
        <v>108</v>
      </c>
      <c r="N68" s="139" t="s">
        <v>108</v>
      </c>
      <c r="O68" s="140" t="s">
        <v>108</v>
      </c>
    </row>
    <row r="69" spans="1:15" ht="94.5">
      <c r="A69" s="142" t="s">
        <v>329</v>
      </c>
      <c r="B69" s="143" t="s">
        <v>415</v>
      </c>
      <c r="C69" s="139">
        <f>J69</f>
        <v>8</v>
      </c>
      <c r="D69" s="139">
        <v>0</v>
      </c>
      <c r="E69" s="139">
        <v>0</v>
      </c>
      <c r="F69" s="139">
        <v>2</v>
      </c>
      <c r="G69" s="139">
        <v>0</v>
      </c>
      <c r="H69" s="139">
        <f>D69+E69+F69+G69</f>
        <v>2</v>
      </c>
      <c r="I69" s="139">
        <v>6</v>
      </c>
      <c r="J69" s="139">
        <f>H69+I69</f>
        <v>8</v>
      </c>
      <c r="K69" s="139" t="s">
        <v>108</v>
      </c>
      <c r="L69" s="139" t="s">
        <v>108</v>
      </c>
      <c r="M69" s="139" t="s">
        <v>108</v>
      </c>
      <c r="N69" s="139" t="s">
        <v>108</v>
      </c>
      <c r="O69" s="140" t="s">
        <v>108</v>
      </c>
    </row>
    <row r="70" spans="1:15" ht="111" thickBot="1">
      <c r="A70" s="144" t="s">
        <v>414</v>
      </c>
      <c r="B70" s="145" t="s">
        <v>372</v>
      </c>
      <c r="C70" s="146">
        <f>J70</f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f>D70+E70+F70+G70</f>
        <v>0</v>
      </c>
      <c r="I70" s="146">
        <v>0</v>
      </c>
      <c r="J70" s="146">
        <f>H70+I70</f>
        <v>0</v>
      </c>
      <c r="K70" s="146" t="s">
        <v>108</v>
      </c>
      <c r="L70" s="146" t="s">
        <v>108</v>
      </c>
      <c r="M70" s="146" t="s">
        <v>108</v>
      </c>
      <c r="N70" s="146" t="s">
        <v>108</v>
      </c>
      <c r="O70" s="147" t="s">
        <v>108</v>
      </c>
    </row>
    <row r="73" spans="1:15" ht="15.75">
      <c r="A73" s="204" t="s">
        <v>719</v>
      </c>
      <c r="B73" s="204"/>
      <c r="C73" s="205"/>
      <c r="D73" s="205"/>
      <c r="E73" s="205"/>
      <c r="F73" s="205"/>
      <c r="G73" s="205"/>
      <c r="H73" s="205"/>
      <c r="I73" s="166" t="s">
        <v>722</v>
      </c>
      <c r="J73" s="167"/>
      <c r="K73" s="166"/>
      <c r="L73" s="202" t="s">
        <v>714</v>
      </c>
      <c r="M73" s="202"/>
      <c r="N73" s="202"/>
      <c r="O73" s="202"/>
    </row>
    <row r="74" spans="2:15" ht="15.75">
      <c r="B74" s="206"/>
      <c r="C74" s="206"/>
      <c r="E74" s="1"/>
      <c r="F74" s="2" t="s">
        <v>96</v>
      </c>
      <c r="G74" s="1"/>
      <c r="H74" s="128"/>
      <c r="J74" s="128"/>
      <c r="K74" s="128" t="s">
        <v>95</v>
      </c>
      <c r="L74" s="148"/>
      <c r="M74" s="148"/>
      <c r="N74" s="148"/>
      <c r="O74" s="128"/>
    </row>
    <row r="75" spans="5:15" ht="15.75">
      <c r="E75" s="1"/>
      <c r="F75" s="2"/>
      <c r="G75" s="1"/>
      <c r="H75" s="128"/>
      <c r="J75" s="128"/>
      <c r="L75" s="148"/>
      <c r="M75" s="148"/>
      <c r="N75" s="148"/>
      <c r="O75" s="128"/>
    </row>
    <row r="76" spans="1:15" ht="15.75">
      <c r="A76" s="202" t="s">
        <v>720</v>
      </c>
      <c r="B76" s="202"/>
      <c r="E76" s="1"/>
      <c r="F76" s="2"/>
      <c r="G76" s="1"/>
      <c r="H76" s="128"/>
      <c r="J76" s="128"/>
      <c r="L76" s="149"/>
      <c r="M76" s="149"/>
      <c r="N76" s="149"/>
      <c r="O76" s="128"/>
    </row>
    <row r="77" spans="1:15" ht="15.75">
      <c r="A77" s="202" t="s">
        <v>721</v>
      </c>
      <c r="B77" s="202"/>
      <c r="E77" s="1"/>
      <c r="F77" s="2"/>
      <c r="G77" s="1"/>
      <c r="H77" s="128"/>
      <c r="J77" s="128"/>
      <c r="L77" s="149"/>
      <c r="M77" s="149"/>
      <c r="N77" s="149"/>
      <c r="O77" s="128"/>
    </row>
    <row r="78" spans="1:15" ht="15.75">
      <c r="A78" s="152"/>
      <c r="B78" s="152"/>
      <c r="E78" s="1"/>
      <c r="F78" s="2"/>
      <c r="G78" s="1"/>
      <c r="H78" s="128"/>
      <c r="J78" s="128"/>
      <c r="L78" s="149"/>
      <c r="M78" s="149"/>
      <c r="N78" s="149"/>
      <c r="O78" s="128"/>
    </row>
    <row r="79" spans="1:15" ht="30" customHeight="1">
      <c r="A79" s="191"/>
      <c r="B79" s="191"/>
      <c r="C79" s="191"/>
      <c r="D79" s="191"/>
      <c r="E79" s="191"/>
      <c r="F79" s="2"/>
      <c r="G79" s="1"/>
      <c r="H79" s="128"/>
      <c r="J79" s="128"/>
      <c r="L79" s="203"/>
      <c r="M79" s="203"/>
      <c r="N79" s="203"/>
      <c r="O79" s="203"/>
    </row>
    <row r="80" spans="1:15" ht="21" customHeight="1">
      <c r="A80" s="4"/>
      <c r="B80" s="4"/>
      <c r="C80" s="4"/>
      <c r="D80" s="4"/>
      <c r="E80" s="4"/>
      <c r="F80" s="2"/>
      <c r="G80" s="1"/>
      <c r="H80" s="128"/>
      <c r="J80" s="128"/>
      <c r="L80" s="149"/>
      <c r="M80" s="149"/>
      <c r="N80" s="6"/>
      <c r="O80" s="6"/>
    </row>
    <row r="81" spans="5:15" ht="15.75">
      <c r="E81" s="1"/>
      <c r="F81" s="2"/>
      <c r="G81" s="1"/>
      <c r="H81" s="128"/>
      <c r="J81" s="128"/>
      <c r="L81" s="149"/>
      <c r="M81" s="149"/>
      <c r="N81" s="149"/>
      <c r="O81" s="128"/>
    </row>
    <row r="82" spans="1:14" s="127" customFormat="1" ht="15.75">
      <c r="A82" s="15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</row>
    <row r="83" spans="5:6" ht="15.75">
      <c r="E83" s="1"/>
      <c r="F83" s="1"/>
    </row>
  </sheetData>
  <sheetProtection/>
  <mergeCells count="30">
    <mergeCell ref="M6:O6"/>
    <mergeCell ref="A61:O61"/>
    <mergeCell ref="D11:O11"/>
    <mergeCell ref="M3:O3"/>
    <mergeCell ref="C11:C14"/>
    <mergeCell ref="A8:O8"/>
    <mergeCell ref="B11:B14"/>
    <mergeCell ref="A9:O9"/>
    <mergeCell ref="A37:O37"/>
    <mergeCell ref="D13:H13"/>
    <mergeCell ref="M1:O1"/>
    <mergeCell ref="M4:O4"/>
    <mergeCell ref="A10:O10"/>
    <mergeCell ref="O12:O14"/>
    <mergeCell ref="J12:J14"/>
    <mergeCell ref="I13:I14"/>
    <mergeCell ref="M5:O5"/>
    <mergeCell ref="A7:O7"/>
    <mergeCell ref="K12:N13"/>
    <mergeCell ref="A11:A14"/>
    <mergeCell ref="D12:I12"/>
    <mergeCell ref="A18:O18"/>
    <mergeCell ref="A16:O16"/>
    <mergeCell ref="A76:B76"/>
    <mergeCell ref="A79:E79"/>
    <mergeCell ref="L79:O79"/>
    <mergeCell ref="A73:H73"/>
    <mergeCell ref="A77:B77"/>
    <mergeCell ref="B74:C74"/>
    <mergeCell ref="L73:O73"/>
  </mergeCells>
  <printOptions/>
  <pageMargins left="0.1968503937007874" right="0.1968503937007874" top="0.5118110236220472" bottom="0.5905511811023623" header="0.5118110236220472" footer="0.5118110236220472"/>
  <pageSetup horizontalDpi="600" verticalDpi="600" orientation="landscape" paperSize="9" scale="86" r:id="rId1"/>
  <rowBreaks count="2" manualBreakCount="2">
    <brk id="21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75" zoomScaleSheetLayoutView="75" zoomScalePageLayoutView="0" workbookViewId="0" topLeftCell="A13">
      <selection activeCell="O36" sqref="O36"/>
    </sheetView>
  </sheetViews>
  <sheetFormatPr defaultColWidth="9.140625" defaultRowHeight="12.75"/>
  <cols>
    <col min="1" max="1" width="4.57421875" style="127" customWidth="1"/>
    <col min="2" max="2" width="23.28125" style="127" customWidth="1"/>
    <col min="3" max="3" width="10.8515625" style="127" customWidth="1"/>
    <col min="4" max="5" width="11.7109375" style="127" customWidth="1"/>
    <col min="6" max="6" width="14.57421875" style="127" customWidth="1"/>
    <col min="7" max="7" width="11.421875" style="127" customWidth="1"/>
    <col min="8" max="8" width="9.421875" style="127" customWidth="1"/>
    <col min="9" max="9" width="12.28125" style="127" customWidth="1"/>
    <col min="10" max="10" width="11.7109375" style="127" customWidth="1"/>
    <col min="11" max="11" width="9.421875" style="127" customWidth="1"/>
    <col min="12" max="12" width="12.8515625" style="127" customWidth="1"/>
    <col min="13" max="15" width="9.421875" style="127" customWidth="1"/>
    <col min="16" max="16384" width="9.140625" style="128" customWidth="1"/>
  </cols>
  <sheetData>
    <row r="1" spans="13:15" ht="91.5" customHeight="1">
      <c r="M1" s="218" t="s">
        <v>707</v>
      </c>
      <c r="N1" s="218"/>
      <c r="O1" s="218"/>
    </row>
    <row r="3" spans="1:15" s="130" customFormat="1" ht="18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19" t="s">
        <v>704</v>
      </c>
      <c r="N3" s="219"/>
      <c r="O3" s="219"/>
    </row>
    <row r="4" spans="1:15" s="130" customFormat="1" ht="18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55"/>
      <c r="M4" s="219" t="s">
        <v>693</v>
      </c>
      <c r="N4" s="219"/>
      <c r="O4" s="219"/>
    </row>
    <row r="5" spans="1:15" s="130" customFormat="1" ht="67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M5" s="172" t="s">
        <v>416</v>
      </c>
      <c r="N5" s="172"/>
      <c r="O5" s="172"/>
    </row>
    <row r="6" spans="1:15" s="130" customFormat="1" ht="18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55"/>
      <c r="M6" s="220" t="s">
        <v>355</v>
      </c>
      <c r="N6" s="220"/>
      <c r="O6" s="220"/>
    </row>
    <row r="7" spans="1:15" s="13" customFormat="1" ht="42" customHeight="1">
      <c r="A7" s="229" t="s">
        <v>405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1:15" s="13" customFormat="1" ht="37.5" customHeight="1">
      <c r="A8" s="230" t="s">
        <v>708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</row>
    <row r="9" spans="1:15" s="13" customFormat="1" ht="17.25" customHeight="1">
      <c r="A9" s="191" t="s">
        <v>695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1:15" s="13" customFormat="1" ht="24.75" customHeight="1" thickBot="1">
      <c r="A10" s="222" t="s">
        <v>725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 ht="24.75" customHeight="1">
      <c r="A11" s="210" t="s">
        <v>99</v>
      </c>
      <c r="B11" s="216" t="s">
        <v>112</v>
      </c>
      <c r="C11" s="214" t="s">
        <v>370</v>
      </c>
      <c r="D11" s="212" t="s">
        <v>113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</row>
    <row r="12" spans="1:15" ht="22.5" customHeight="1">
      <c r="A12" s="211"/>
      <c r="B12" s="208"/>
      <c r="C12" s="200"/>
      <c r="D12" s="194" t="s">
        <v>110</v>
      </c>
      <c r="E12" s="195"/>
      <c r="F12" s="195"/>
      <c r="G12" s="195"/>
      <c r="H12" s="195"/>
      <c r="I12" s="195"/>
      <c r="J12" s="208" t="s">
        <v>109</v>
      </c>
      <c r="K12" s="208" t="s">
        <v>400</v>
      </c>
      <c r="L12" s="208"/>
      <c r="M12" s="208"/>
      <c r="N12" s="208"/>
      <c r="O12" s="207" t="s">
        <v>309</v>
      </c>
    </row>
    <row r="13" spans="1:15" ht="23.25" customHeight="1">
      <c r="A13" s="211"/>
      <c r="B13" s="208"/>
      <c r="C13" s="200"/>
      <c r="D13" s="217" t="s">
        <v>111</v>
      </c>
      <c r="E13" s="200"/>
      <c r="F13" s="200"/>
      <c r="G13" s="200"/>
      <c r="H13" s="200"/>
      <c r="I13" s="200" t="s">
        <v>101</v>
      </c>
      <c r="J13" s="208"/>
      <c r="K13" s="208"/>
      <c r="L13" s="208"/>
      <c r="M13" s="208"/>
      <c r="N13" s="208"/>
      <c r="O13" s="207"/>
    </row>
    <row r="14" spans="1:15" ht="181.5" customHeight="1">
      <c r="A14" s="211"/>
      <c r="B14" s="208"/>
      <c r="C14" s="200"/>
      <c r="D14" s="135" t="s">
        <v>102</v>
      </c>
      <c r="E14" s="133" t="s">
        <v>106</v>
      </c>
      <c r="F14" s="133" t="s">
        <v>103</v>
      </c>
      <c r="G14" s="133" t="s">
        <v>107</v>
      </c>
      <c r="H14" s="3" t="s">
        <v>100</v>
      </c>
      <c r="I14" s="200"/>
      <c r="J14" s="208"/>
      <c r="K14" s="163" t="s">
        <v>697</v>
      </c>
      <c r="L14" s="163" t="s">
        <v>696</v>
      </c>
      <c r="M14" s="133" t="s">
        <v>368</v>
      </c>
      <c r="N14" s="3" t="s">
        <v>369</v>
      </c>
      <c r="O14" s="207"/>
    </row>
    <row r="15" spans="1:15" ht="15.75">
      <c r="A15" s="132">
        <v>1</v>
      </c>
      <c r="B15" s="3">
        <v>2</v>
      </c>
      <c r="C15" s="133">
        <v>3</v>
      </c>
      <c r="D15" s="133">
        <v>4</v>
      </c>
      <c r="E15" s="133">
        <v>5</v>
      </c>
      <c r="F15" s="133">
        <v>6</v>
      </c>
      <c r="G15" s="133">
        <v>7</v>
      </c>
      <c r="H15" s="3">
        <v>8</v>
      </c>
      <c r="I15" s="133">
        <v>9</v>
      </c>
      <c r="J15" s="3">
        <v>10</v>
      </c>
      <c r="K15" s="133">
        <v>11</v>
      </c>
      <c r="L15" s="133">
        <v>12</v>
      </c>
      <c r="M15" s="133">
        <v>13</v>
      </c>
      <c r="N15" s="133">
        <v>14</v>
      </c>
      <c r="O15" s="134">
        <v>15</v>
      </c>
    </row>
    <row r="16" spans="1:15" ht="22.5" customHeight="1">
      <c r="A16" s="211" t="s">
        <v>320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27"/>
      <c r="N16" s="227"/>
      <c r="O16" s="207"/>
    </row>
    <row r="17" spans="1:15" ht="78.75">
      <c r="A17" s="72" t="s">
        <v>104</v>
      </c>
      <c r="B17" s="136" t="s">
        <v>373</v>
      </c>
      <c r="C17" s="137">
        <f>J17+O17</f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f>D17+E17+F17+G17</f>
        <v>0</v>
      </c>
      <c r="I17" s="137">
        <v>0</v>
      </c>
      <c r="J17" s="137">
        <f>H17+I17</f>
        <v>0</v>
      </c>
      <c r="K17" s="137"/>
      <c r="L17" s="137"/>
      <c r="M17" s="156" t="s">
        <v>108</v>
      </c>
      <c r="N17" s="156" t="s">
        <v>108</v>
      </c>
      <c r="O17" s="138">
        <f>K17+L17</f>
        <v>0</v>
      </c>
    </row>
    <row r="18" spans="1:15" ht="236.25">
      <c r="A18" s="72" t="s">
        <v>374</v>
      </c>
      <c r="B18" s="136" t="s">
        <v>375</v>
      </c>
      <c r="C18" s="137">
        <f>J18+O18</f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f>D18+E18+F18+G18</f>
        <v>0</v>
      </c>
      <c r="I18" s="137">
        <v>0</v>
      </c>
      <c r="J18" s="137">
        <f>H18+I18</f>
        <v>0</v>
      </c>
      <c r="K18" s="137"/>
      <c r="L18" s="137"/>
      <c r="M18" s="156" t="s">
        <v>108</v>
      </c>
      <c r="N18" s="156" t="s">
        <v>108</v>
      </c>
      <c r="O18" s="138">
        <f>K18+L18</f>
        <v>0</v>
      </c>
    </row>
    <row r="19" spans="1:15" ht="24.75" customHeight="1">
      <c r="A19" s="196" t="s">
        <v>321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221"/>
      <c r="N19" s="221"/>
      <c r="O19" s="198"/>
    </row>
    <row r="20" spans="1:15" ht="110.25">
      <c r="A20" s="72" t="s">
        <v>130</v>
      </c>
      <c r="B20" s="136" t="s">
        <v>406</v>
      </c>
      <c r="C20" s="139">
        <f>J20</f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f>D20+E20+F20+G20</f>
        <v>0</v>
      </c>
      <c r="I20" s="139">
        <v>0</v>
      </c>
      <c r="J20" s="139">
        <f>H20+I20</f>
        <v>0</v>
      </c>
      <c r="K20" s="139" t="s">
        <v>108</v>
      </c>
      <c r="L20" s="139" t="s">
        <v>108</v>
      </c>
      <c r="M20" s="157">
        <v>0</v>
      </c>
      <c r="N20" s="157" t="s">
        <v>108</v>
      </c>
      <c r="O20" s="140">
        <f>M20</f>
        <v>0</v>
      </c>
    </row>
    <row r="21" spans="1:15" ht="173.25">
      <c r="A21" s="72" t="s">
        <v>129</v>
      </c>
      <c r="B21" s="136" t="s">
        <v>141</v>
      </c>
      <c r="C21" s="139">
        <f>J21</f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f>D21+E21+F21+G21</f>
        <v>0</v>
      </c>
      <c r="I21" s="139">
        <v>0</v>
      </c>
      <c r="J21" s="139">
        <f>H21+I21</f>
        <v>0</v>
      </c>
      <c r="K21" s="139" t="s">
        <v>108</v>
      </c>
      <c r="L21" s="139" t="s">
        <v>108</v>
      </c>
      <c r="M21" s="157">
        <v>0</v>
      </c>
      <c r="N21" s="157" t="s">
        <v>108</v>
      </c>
      <c r="O21" s="140">
        <f>M21</f>
        <v>0</v>
      </c>
    </row>
    <row r="22" spans="1:15" ht="220.5">
      <c r="A22" s="72" t="s">
        <v>322</v>
      </c>
      <c r="B22" s="136" t="s">
        <v>409</v>
      </c>
      <c r="C22" s="139">
        <f>J22</f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f>D22+E22+F22+G22</f>
        <v>0</v>
      </c>
      <c r="I22" s="139">
        <v>0</v>
      </c>
      <c r="J22" s="139">
        <f>H22+I22</f>
        <v>0</v>
      </c>
      <c r="K22" s="139" t="s">
        <v>108</v>
      </c>
      <c r="L22" s="139" t="s">
        <v>108</v>
      </c>
      <c r="M22" s="157" t="s">
        <v>108</v>
      </c>
      <c r="N22" s="157" t="s">
        <v>108</v>
      </c>
      <c r="O22" s="140" t="s">
        <v>108</v>
      </c>
    </row>
    <row r="23" spans="1:15" ht="18.75" customHeight="1">
      <c r="A23" s="196" t="s">
        <v>324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221"/>
      <c r="N23" s="221"/>
      <c r="O23" s="198"/>
    </row>
    <row r="24" spans="1:15" ht="189">
      <c r="A24" s="72" t="s">
        <v>118</v>
      </c>
      <c r="B24" s="141" t="s">
        <v>97</v>
      </c>
      <c r="C24" s="137">
        <f>J24</f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>D24+E24+F24+G24</f>
        <v>0</v>
      </c>
      <c r="I24" s="137">
        <v>0</v>
      </c>
      <c r="J24" s="137">
        <f>H24+I24</f>
        <v>0</v>
      </c>
      <c r="K24" s="137" t="s">
        <v>108</v>
      </c>
      <c r="L24" s="137" t="s">
        <v>108</v>
      </c>
      <c r="M24" s="156">
        <v>0</v>
      </c>
      <c r="N24" s="156" t="s">
        <v>108</v>
      </c>
      <c r="O24" s="138">
        <f>M24</f>
        <v>0</v>
      </c>
    </row>
    <row r="25" spans="1:15" ht="189">
      <c r="A25" s="72" t="s">
        <v>119</v>
      </c>
      <c r="B25" s="136" t="s">
        <v>98</v>
      </c>
      <c r="C25" s="137">
        <f>J25</f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>D25+E25+F25+G25</f>
        <v>0</v>
      </c>
      <c r="I25" s="137">
        <v>0</v>
      </c>
      <c r="J25" s="137">
        <f>H25+I25</f>
        <v>0</v>
      </c>
      <c r="K25" s="137" t="s">
        <v>108</v>
      </c>
      <c r="L25" s="137" t="s">
        <v>108</v>
      </c>
      <c r="M25" s="156">
        <v>0</v>
      </c>
      <c r="N25" s="156" t="s">
        <v>108</v>
      </c>
      <c r="O25" s="138">
        <f>M25</f>
        <v>0</v>
      </c>
    </row>
    <row r="26" spans="1:15" ht="220.5">
      <c r="A26" s="72" t="s">
        <v>317</v>
      </c>
      <c r="B26" s="136" t="s">
        <v>408</v>
      </c>
      <c r="C26" s="137">
        <f>J26</f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>D26+E26+F26+G26</f>
        <v>0</v>
      </c>
      <c r="I26" s="137">
        <v>0</v>
      </c>
      <c r="J26" s="137">
        <f>H26+I26</f>
        <v>0</v>
      </c>
      <c r="K26" s="137" t="s">
        <v>108</v>
      </c>
      <c r="L26" s="137" t="s">
        <v>108</v>
      </c>
      <c r="M26" s="156" t="s">
        <v>108</v>
      </c>
      <c r="N26" s="156" t="s">
        <v>108</v>
      </c>
      <c r="O26" s="138" t="s">
        <v>108</v>
      </c>
    </row>
    <row r="27" spans="1:15" ht="17.25" customHeight="1">
      <c r="A27" s="196" t="s">
        <v>326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221"/>
      <c r="N27" s="221"/>
      <c r="O27" s="198"/>
    </row>
    <row r="28" spans="1:15" s="127" customFormat="1" ht="141.75">
      <c r="A28" s="72" t="s">
        <v>127</v>
      </c>
      <c r="B28" s="141" t="s">
        <v>314</v>
      </c>
      <c r="C28" s="139">
        <f>C29+C30</f>
        <v>0</v>
      </c>
      <c r="D28" s="139">
        <f aca="true" t="shared" si="0" ref="D28:J28">D29+D30</f>
        <v>0</v>
      </c>
      <c r="E28" s="139">
        <f t="shared" si="0"/>
        <v>0</v>
      </c>
      <c r="F28" s="139">
        <f t="shared" si="0"/>
        <v>0</v>
      </c>
      <c r="G28" s="139">
        <f t="shared" si="0"/>
        <v>0</v>
      </c>
      <c r="H28" s="139">
        <f t="shared" si="0"/>
        <v>0</v>
      </c>
      <c r="I28" s="139">
        <f t="shared" si="0"/>
        <v>0</v>
      </c>
      <c r="J28" s="139">
        <f t="shared" si="0"/>
        <v>0</v>
      </c>
      <c r="K28" s="139" t="s">
        <v>108</v>
      </c>
      <c r="L28" s="139" t="s">
        <v>108</v>
      </c>
      <c r="M28" s="157" t="s">
        <v>108</v>
      </c>
      <c r="N28" s="157" t="s">
        <v>108</v>
      </c>
      <c r="O28" s="140" t="s">
        <v>108</v>
      </c>
    </row>
    <row r="29" spans="1:15" ht="189">
      <c r="A29" s="72" t="s">
        <v>376</v>
      </c>
      <c r="B29" s="141" t="s">
        <v>388</v>
      </c>
      <c r="C29" s="139">
        <f>J29</f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f>D29+E29+F29+G29</f>
        <v>0</v>
      </c>
      <c r="I29" s="139">
        <v>0</v>
      </c>
      <c r="J29" s="139">
        <f>H29+I29</f>
        <v>0</v>
      </c>
      <c r="K29" s="139" t="s">
        <v>108</v>
      </c>
      <c r="L29" s="139" t="s">
        <v>108</v>
      </c>
      <c r="M29" s="157" t="s">
        <v>108</v>
      </c>
      <c r="N29" s="157" t="s">
        <v>108</v>
      </c>
      <c r="O29" s="140" t="s">
        <v>108</v>
      </c>
    </row>
    <row r="30" spans="1:15" ht="189">
      <c r="A30" s="72" t="s">
        <v>377</v>
      </c>
      <c r="B30" s="141" t="s">
        <v>387</v>
      </c>
      <c r="C30" s="139">
        <f>J30</f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f>D30+E30+F30+G30</f>
        <v>0</v>
      </c>
      <c r="I30" s="139">
        <v>0</v>
      </c>
      <c r="J30" s="139">
        <f>H30+I30</f>
        <v>0</v>
      </c>
      <c r="K30" s="139" t="s">
        <v>108</v>
      </c>
      <c r="L30" s="139" t="s">
        <v>108</v>
      </c>
      <c r="M30" s="157" t="s">
        <v>108</v>
      </c>
      <c r="N30" s="157" t="s">
        <v>108</v>
      </c>
      <c r="O30" s="140" t="s">
        <v>108</v>
      </c>
    </row>
    <row r="31" spans="1:15" ht="110.25">
      <c r="A31" s="158" t="s">
        <v>128</v>
      </c>
      <c r="B31" s="141" t="s">
        <v>407</v>
      </c>
      <c r="C31" s="139">
        <f>J31</f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f>D31+E31+F31+G31</f>
        <v>0</v>
      </c>
      <c r="I31" s="139">
        <v>0</v>
      </c>
      <c r="J31" s="139">
        <f>H31+I31</f>
        <v>0</v>
      </c>
      <c r="K31" s="139" t="s">
        <v>108</v>
      </c>
      <c r="L31" s="139" t="s">
        <v>108</v>
      </c>
      <c r="M31" s="157" t="s">
        <v>108</v>
      </c>
      <c r="N31" s="157" t="s">
        <v>108</v>
      </c>
      <c r="O31" s="140" t="s">
        <v>108</v>
      </c>
    </row>
    <row r="32" spans="1:15" ht="94.5">
      <c r="A32" s="72" t="s">
        <v>327</v>
      </c>
      <c r="B32" s="141" t="s">
        <v>315</v>
      </c>
      <c r="C32" s="139">
        <f>J32</f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f>D32+E32+F32+G32</f>
        <v>0</v>
      </c>
      <c r="I32" s="139">
        <v>0</v>
      </c>
      <c r="J32" s="139">
        <f>H32+I32</f>
        <v>0</v>
      </c>
      <c r="K32" s="139" t="s">
        <v>108</v>
      </c>
      <c r="L32" s="139" t="s">
        <v>108</v>
      </c>
      <c r="M32" s="157" t="s">
        <v>108</v>
      </c>
      <c r="N32" s="157" t="s">
        <v>108</v>
      </c>
      <c r="O32" s="140" t="s">
        <v>108</v>
      </c>
    </row>
    <row r="33" spans="1:15" ht="126">
      <c r="A33" s="72" t="s">
        <v>328</v>
      </c>
      <c r="B33" s="141" t="s">
        <v>391</v>
      </c>
      <c r="C33" s="139">
        <f>H33</f>
        <v>0</v>
      </c>
      <c r="D33" s="139" t="s">
        <v>108</v>
      </c>
      <c r="E33" s="139" t="s">
        <v>108</v>
      </c>
      <c r="F33" s="139">
        <v>0</v>
      </c>
      <c r="G33" s="139">
        <v>0</v>
      </c>
      <c r="H33" s="139">
        <f>F33+G33</f>
        <v>0</v>
      </c>
      <c r="I33" s="139" t="s">
        <v>108</v>
      </c>
      <c r="J33" s="139" t="s">
        <v>108</v>
      </c>
      <c r="K33" s="139" t="s">
        <v>108</v>
      </c>
      <c r="L33" s="139" t="s">
        <v>108</v>
      </c>
      <c r="M33" s="157" t="s">
        <v>108</v>
      </c>
      <c r="N33" s="157" t="s">
        <v>108</v>
      </c>
      <c r="O33" s="140" t="s">
        <v>108</v>
      </c>
    </row>
    <row r="34" spans="1:15" ht="267" customHeight="1" thickBot="1">
      <c r="A34" s="144" t="s">
        <v>329</v>
      </c>
      <c r="B34" s="145" t="s">
        <v>403</v>
      </c>
      <c r="C34" s="146">
        <f>H34</f>
        <v>0</v>
      </c>
      <c r="D34" s="146" t="s">
        <v>108</v>
      </c>
      <c r="E34" s="146" t="s">
        <v>108</v>
      </c>
      <c r="F34" s="146">
        <v>0</v>
      </c>
      <c r="G34" s="146" t="s">
        <v>108</v>
      </c>
      <c r="H34" s="146">
        <f>F34</f>
        <v>0</v>
      </c>
      <c r="I34" s="146" t="s">
        <v>108</v>
      </c>
      <c r="J34" s="146" t="s">
        <v>108</v>
      </c>
      <c r="K34" s="146" t="s">
        <v>108</v>
      </c>
      <c r="L34" s="146" t="s">
        <v>108</v>
      </c>
      <c r="M34" s="159" t="s">
        <v>108</v>
      </c>
      <c r="N34" s="159" t="s">
        <v>108</v>
      </c>
      <c r="O34" s="147" t="s">
        <v>108</v>
      </c>
    </row>
    <row r="35" spans="1:15" ht="24" customHeight="1">
      <c r="A35" s="196" t="s">
        <v>330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221"/>
      <c r="N35" s="221"/>
      <c r="O35" s="198"/>
    </row>
    <row r="36" spans="1:15" ht="45.75" customHeight="1" thickBot="1">
      <c r="A36" s="144" t="s">
        <v>125</v>
      </c>
      <c r="B36" s="224" t="s">
        <v>410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6"/>
      <c r="O36" s="160" t="s">
        <v>399</v>
      </c>
    </row>
    <row r="38" spans="1:15" ht="15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</row>
    <row r="39" spans="1:15" ht="15.75">
      <c r="A39" s="204" t="s">
        <v>723</v>
      </c>
      <c r="B39" s="204"/>
      <c r="C39" s="205"/>
      <c r="D39" s="205"/>
      <c r="L39" s="202" t="s">
        <v>714</v>
      </c>
      <c r="M39" s="202"/>
      <c r="N39" s="202"/>
      <c r="O39" s="202"/>
    </row>
    <row r="40" spans="1:15" ht="15.75">
      <c r="A40" s="204" t="s">
        <v>711</v>
      </c>
      <c r="B40" s="205"/>
      <c r="C40" s="205"/>
      <c r="D40" s="205"/>
      <c r="K40" s="127" t="s">
        <v>95</v>
      </c>
      <c r="L40" s="152"/>
      <c r="M40" s="152"/>
      <c r="N40" s="152"/>
      <c r="O40" s="152"/>
    </row>
    <row r="41" spans="1:15" ht="15.75">
      <c r="A41" s="153"/>
      <c r="B41" s="153"/>
      <c r="L41" s="152"/>
      <c r="M41" s="152"/>
      <c r="N41" s="152"/>
      <c r="O41" s="152"/>
    </row>
    <row r="42" spans="1:11" ht="15.75">
      <c r="A42" s="127" t="s">
        <v>720</v>
      </c>
      <c r="E42" s="162"/>
      <c r="F42" s="162"/>
      <c r="G42" s="162"/>
      <c r="K42" s="128"/>
    </row>
    <row r="43" spans="1:7" ht="15.75">
      <c r="A43" s="228" t="s">
        <v>724</v>
      </c>
      <c r="B43" s="228"/>
      <c r="E43" s="162"/>
      <c r="F43" s="162"/>
      <c r="G43" s="162"/>
    </row>
    <row r="44" spans="5:7" ht="15.75">
      <c r="E44" s="162"/>
      <c r="F44" s="162"/>
      <c r="G44" s="162"/>
    </row>
    <row r="45" spans="1:15" ht="36" customHeight="1">
      <c r="A45" s="191"/>
      <c r="B45" s="191"/>
      <c r="C45" s="191"/>
      <c r="D45" s="191"/>
      <c r="E45" s="191"/>
      <c r="F45" s="2"/>
      <c r="G45" s="128"/>
      <c r="I45" s="128"/>
      <c r="L45" s="190"/>
      <c r="M45" s="190"/>
      <c r="N45" s="190"/>
      <c r="O45" s="190"/>
    </row>
    <row r="46" spans="5:7" ht="15.75">
      <c r="E46" s="162"/>
      <c r="F46" s="162"/>
      <c r="G46" s="162"/>
    </row>
  </sheetData>
  <sheetProtection/>
  <mergeCells count="31">
    <mergeCell ref="A23:O23"/>
    <mergeCell ref="A43:B43"/>
    <mergeCell ref="D12:I12"/>
    <mergeCell ref="C11:C14"/>
    <mergeCell ref="L39:O39"/>
    <mergeCell ref="A19:O19"/>
    <mergeCell ref="M5:O5"/>
    <mergeCell ref="B11:B14"/>
    <mergeCell ref="A7:O7"/>
    <mergeCell ref="A8:O8"/>
    <mergeCell ref="O12:O14"/>
    <mergeCell ref="M4:O4"/>
    <mergeCell ref="A39:D39"/>
    <mergeCell ref="A35:O35"/>
    <mergeCell ref="A10:O10"/>
    <mergeCell ref="K12:N13"/>
    <mergeCell ref="B36:N36"/>
    <mergeCell ref="A16:O16"/>
    <mergeCell ref="I13:I14"/>
    <mergeCell ref="A11:A14"/>
    <mergeCell ref="D13:H13"/>
    <mergeCell ref="L45:O45"/>
    <mergeCell ref="J12:J14"/>
    <mergeCell ref="M1:O1"/>
    <mergeCell ref="M3:O3"/>
    <mergeCell ref="M6:O6"/>
    <mergeCell ref="D11:O11"/>
    <mergeCell ref="A9:O9"/>
    <mergeCell ref="A45:E45"/>
    <mergeCell ref="A27:O27"/>
    <mergeCell ref="A40:D40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4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admin_</cp:lastModifiedBy>
  <cp:lastPrinted>2013-10-11T04:17:55Z</cp:lastPrinted>
  <dcterms:created xsi:type="dcterms:W3CDTF">1996-10-08T23:32:33Z</dcterms:created>
  <dcterms:modified xsi:type="dcterms:W3CDTF">2014-01-15T09:55:32Z</dcterms:modified>
  <cp:category/>
  <cp:version/>
  <cp:contentType/>
  <cp:contentStatus/>
</cp:coreProperties>
</file>